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ESAVECO2013\COMITE 2013\2019\informes19\REVISADOS\"/>
    </mc:Choice>
  </mc:AlternateContent>
  <bookViews>
    <workbookView xWindow="0" yWindow="0" windowWidth="28800" windowHeight="12435"/>
  </bookViews>
  <sheets>
    <sheet name="Mensual_Limpia" sheetId="2" r:id="rId1"/>
    <sheet name="Trimestral_Limpia" sheetId="3" r:id="rId2"/>
  </sheets>
  <definedNames>
    <definedName name="_xlnm.Print_Area" localSheetId="0">Mensual_Limpia!$A$1:$U$1259</definedName>
    <definedName name="_xlnm.Print_Area" localSheetId="1">Trimestral_Limpia!$A$1:$U$346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19" i="3" l="1"/>
  <c r="U419" i="3" s="1"/>
  <c r="P419" i="3"/>
  <c r="M419" i="3"/>
  <c r="J419" i="3"/>
  <c r="S418" i="3"/>
  <c r="U418" i="3" s="1"/>
  <c r="P418" i="3"/>
  <c r="M418" i="3"/>
  <c r="J418" i="3"/>
  <c r="S417" i="3"/>
  <c r="U417" i="3" s="1"/>
  <c r="P417" i="3"/>
  <c r="M417" i="3"/>
  <c r="J417" i="3"/>
  <c r="U416" i="3"/>
  <c r="S416" i="3"/>
  <c r="P416" i="3"/>
  <c r="M416" i="3"/>
  <c r="J416" i="3"/>
  <c r="S415" i="3"/>
  <c r="U415" i="3" s="1"/>
  <c r="P415" i="3"/>
  <c r="M415" i="3"/>
  <c r="J415" i="3"/>
  <c r="S414" i="3"/>
  <c r="U414" i="3" s="1"/>
  <c r="P414" i="3"/>
  <c r="M414" i="3"/>
  <c r="J414" i="3"/>
  <c r="S412" i="3"/>
  <c r="U412" i="3" s="1"/>
  <c r="P412" i="3"/>
  <c r="M412" i="3"/>
  <c r="J412" i="3"/>
  <c r="U411" i="3"/>
  <c r="S411" i="3"/>
  <c r="P411" i="3"/>
  <c r="M411" i="3"/>
  <c r="J411" i="3"/>
  <c r="S410" i="3"/>
  <c r="U410" i="3" s="1"/>
  <c r="P410" i="3"/>
  <c r="M410" i="3"/>
  <c r="J410" i="3"/>
  <c r="S408" i="3"/>
  <c r="U408" i="3" s="1"/>
  <c r="P408" i="3"/>
  <c r="M408" i="3"/>
  <c r="J408" i="3"/>
  <c r="S407" i="3"/>
  <c r="U407" i="3" s="1"/>
  <c r="P407" i="3"/>
  <c r="M407" i="3"/>
  <c r="J407" i="3"/>
  <c r="S406" i="3"/>
  <c r="U406" i="3" s="1"/>
  <c r="P406" i="3"/>
  <c r="M406" i="3"/>
  <c r="J406" i="3"/>
  <c r="U405" i="3"/>
  <c r="S405" i="3"/>
  <c r="P405" i="3"/>
  <c r="M405" i="3"/>
  <c r="J405" i="3"/>
  <c r="U404" i="3"/>
  <c r="S404" i="3"/>
  <c r="P404" i="3"/>
  <c r="M404" i="3"/>
  <c r="J404" i="3"/>
  <c r="U403" i="3"/>
  <c r="S403" i="3"/>
  <c r="P403" i="3"/>
  <c r="M403" i="3"/>
  <c r="J403" i="3"/>
  <c r="S402" i="3"/>
  <c r="U402" i="3" s="1"/>
  <c r="P402" i="3"/>
  <c r="M402" i="3"/>
  <c r="J402" i="3"/>
  <c r="U401" i="3"/>
  <c r="S401" i="3"/>
  <c r="P401" i="3"/>
  <c r="M401" i="3"/>
  <c r="J401" i="3"/>
  <c r="U400" i="3"/>
  <c r="S400" i="3"/>
  <c r="P400" i="3"/>
  <c r="M400" i="3"/>
  <c r="J400" i="3"/>
  <c r="U399" i="3"/>
  <c r="S399" i="3"/>
  <c r="P399" i="3"/>
  <c r="M399" i="3"/>
  <c r="J399" i="3"/>
  <c r="S398" i="3"/>
  <c r="U398" i="3" s="1"/>
  <c r="P398" i="3"/>
  <c r="M398" i="3"/>
  <c r="J398" i="3"/>
  <c r="U397" i="3"/>
  <c r="S397" i="3"/>
  <c r="P397" i="3"/>
  <c r="M397" i="3"/>
  <c r="J397" i="3"/>
  <c r="S396" i="3"/>
  <c r="P396" i="3"/>
  <c r="M396" i="3"/>
  <c r="J396" i="3"/>
  <c r="R387" i="3"/>
  <c r="U387" i="3" s="1"/>
  <c r="O387" i="3"/>
  <c r="L387" i="3"/>
  <c r="I387" i="3"/>
  <c r="R385" i="3"/>
  <c r="U385" i="3" s="1"/>
  <c r="O385" i="3"/>
  <c r="L385" i="3"/>
  <c r="I385" i="3"/>
  <c r="R384" i="3"/>
  <c r="U384" i="3" s="1"/>
  <c r="O384" i="3"/>
  <c r="L384" i="3"/>
  <c r="I384" i="3"/>
  <c r="R382" i="3"/>
  <c r="U382" i="3" s="1"/>
  <c r="O382" i="3"/>
  <c r="L382" i="3"/>
  <c r="I382" i="3"/>
  <c r="R381" i="3"/>
  <c r="U381" i="3" s="1"/>
  <c r="O381" i="3"/>
  <c r="L381" i="3"/>
  <c r="I381" i="3"/>
  <c r="R379" i="3"/>
  <c r="U379" i="3" s="1"/>
  <c r="O379" i="3"/>
  <c r="L379" i="3"/>
  <c r="I379" i="3"/>
  <c r="R378" i="3"/>
  <c r="U378" i="3" s="1"/>
  <c r="O378" i="3"/>
  <c r="L378" i="3"/>
  <c r="I378" i="3"/>
  <c r="R377" i="3"/>
  <c r="U377" i="3" s="1"/>
  <c r="O377" i="3"/>
  <c r="L377" i="3"/>
  <c r="I377" i="3"/>
  <c r="R375" i="3"/>
  <c r="U375" i="3" s="1"/>
  <c r="O375" i="3"/>
  <c r="L375" i="3"/>
  <c r="I375" i="3"/>
  <c r="R374" i="3"/>
  <c r="U374" i="3" s="1"/>
  <c r="O374" i="3"/>
  <c r="L374" i="3"/>
  <c r="I374" i="3"/>
  <c r="R373" i="3"/>
  <c r="O373" i="3"/>
  <c r="L373" i="3"/>
  <c r="I373" i="3"/>
  <c r="S309" i="3"/>
  <c r="U309" i="3" s="1"/>
  <c r="P309" i="3"/>
  <c r="M309" i="3"/>
  <c r="J309" i="3"/>
  <c r="U308" i="3"/>
  <c r="S308" i="3"/>
  <c r="P308" i="3"/>
  <c r="M308" i="3"/>
  <c r="J308" i="3"/>
  <c r="S307" i="3"/>
  <c r="U307" i="3" s="1"/>
  <c r="P307" i="3"/>
  <c r="M307" i="3"/>
  <c r="J307" i="3"/>
  <c r="U306" i="3"/>
  <c r="S306" i="3"/>
  <c r="P306" i="3"/>
  <c r="M306" i="3"/>
  <c r="J306" i="3"/>
  <c r="S305" i="3"/>
  <c r="U305" i="3" s="1"/>
  <c r="P305" i="3"/>
  <c r="M305" i="3"/>
  <c r="J305" i="3"/>
  <c r="U304" i="3"/>
  <c r="S304" i="3"/>
  <c r="P304" i="3"/>
  <c r="M304" i="3"/>
  <c r="J304" i="3"/>
  <c r="S302" i="3"/>
  <c r="U302" i="3" s="1"/>
  <c r="P302" i="3"/>
  <c r="M302" i="3"/>
  <c r="J302" i="3"/>
  <c r="S301" i="3"/>
  <c r="U301" i="3" s="1"/>
  <c r="P301" i="3"/>
  <c r="M301" i="3"/>
  <c r="J301" i="3"/>
  <c r="S300" i="3"/>
  <c r="U300" i="3" s="1"/>
  <c r="P300" i="3"/>
  <c r="M300" i="3"/>
  <c r="J300" i="3"/>
  <c r="S298" i="3"/>
  <c r="U298" i="3" s="1"/>
  <c r="P298" i="3"/>
  <c r="M298" i="3"/>
  <c r="J298" i="3"/>
  <c r="U297" i="3"/>
  <c r="S297" i="3"/>
  <c r="P297" i="3"/>
  <c r="M297" i="3"/>
  <c r="J297" i="3"/>
  <c r="S296" i="3"/>
  <c r="U296" i="3" s="1"/>
  <c r="P296" i="3"/>
  <c r="M296" i="3"/>
  <c r="J296" i="3"/>
  <c r="U295" i="3"/>
  <c r="S295" i="3"/>
  <c r="P295" i="3"/>
  <c r="M295" i="3"/>
  <c r="J295" i="3"/>
  <c r="S294" i="3"/>
  <c r="U294" i="3" s="1"/>
  <c r="P294" i="3"/>
  <c r="M294" i="3"/>
  <c r="J294" i="3"/>
  <c r="U293" i="3"/>
  <c r="S293" i="3"/>
  <c r="P293" i="3"/>
  <c r="M293" i="3"/>
  <c r="J293" i="3"/>
  <c r="S292" i="3"/>
  <c r="U292" i="3" s="1"/>
  <c r="P292" i="3"/>
  <c r="M292" i="3"/>
  <c r="J292" i="3"/>
  <c r="U291" i="3"/>
  <c r="S291" i="3"/>
  <c r="P291" i="3"/>
  <c r="M291" i="3"/>
  <c r="J291" i="3"/>
  <c r="S290" i="3"/>
  <c r="U290" i="3" s="1"/>
  <c r="P290" i="3"/>
  <c r="M290" i="3"/>
  <c r="J290" i="3"/>
  <c r="U289" i="3"/>
  <c r="S289" i="3"/>
  <c r="P289" i="3"/>
  <c r="M289" i="3"/>
  <c r="J289" i="3"/>
  <c r="S288" i="3"/>
  <c r="U288" i="3" s="1"/>
  <c r="P288" i="3"/>
  <c r="M288" i="3"/>
  <c r="J288" i="3"/>
  <c r="U287" i="3"/>
  <c r="S287" i="3"/>
  <c r="P287" i="3"/>
  <c r="M287" i="3"/>
  <c r="J287" i="3"/>
  <c r="S286" i="3"/>
  <c r="P286" i="3"/>
  <c r="M286" i="3"/>
  <c r="J286" i="3"/>
  <c r="R277" i="3"/>
  <c r="U277" i="3" s="1"/>
  <c r="O277" i="3"/>
  <c r="L277" i="3"/>
  <c r="I277" i="3"/>
  <c r="R275" i="3"/>
  <c r="U275" i="3" s="1"/>
  <c r="O275" i="3"/>
  <c r="L275" i="3"/>
  <c r="I275" i="3"/>
  <c r="R274" i="3"/>
  <c r="U274" i="3" s="1"/>
  <c r="O274" i="3"/>
  <c r="L274" i="3"/>
  <c r="I274" i="3"/>
  <c r="R272" i="3"/>
  <c r="U272" i="3" s="1"/>
  <c r="O272" i="3"/>
  <c r="L272" i="3"/>
  <c r="I272" i="3"/>
  <c r="R271" i="3"/>
  <c r="U271" i="3" s="1"/>
  <c r="O271" i="3"/>
  <c r="L271" i="3"/>
  <c r="I271" i="3"/>
  <c r="R269" i="3"/>
  <c r="U269" i="3" s="1"/>
  <c r="O269" i="3"/>
  <c r="L269" i="3"/>
  <c r="I269" i="3"/>
  <c r="R268" i="3"/>
  <c r="U268" i="3" s="1"/>
  <c r="O268" i="3"/>
  <c r="L268" i="3"/>
  <c r="I268" i="3"/>
  <c r="R267" i="3"/>
  <c r="U267" i="3" s="1"/>
  <c r="O267" i="3"/>
  <c r="L267" i="3"/>
  <c r="I267" i="3"/>
  <c r="R265" i="3"/>
  <c r="U265" i="3" s="1"/>
  <c r="O265" i="3"/>
  <c r="L265" i="3"/>
  <c r="I265" i="3"/>
  <c r="U264" i="3"/>
  <c r="R264" i="3"/>
  <c r="O264" i="3"/>
  <c r="L264" i="3"/>
  <c r="I264" i="3"/>
  <c r="R263" i="3"/>
  <c r="O263" i="3"/>
  <c r="L263" i="3"/>
  <c r="I263" i="3"/>
  <c r="U191" i="3"/>
  <c r="S191" i="3"/>
  <c r="P191" i="3"/>
  <c r="M191" i="3"/>
  <c r="J191" i="3"/>
  <c r="S190" i="3"/>
  <c r="U190" i="3" s="1"/>
  <c r="P190" i="3"/>
  <c r="M190" i="3"/>
  <c r="J190" i="3"/>
  <c r="S189" i="3"/>
  <c r="U189" i="3" s="1"/>
  <c r="P189" i="3"/>
  <c r="M189" i="3"/>
  <c r="J189" i="3"/>
  <c r="U188" i="3"/>
  <c r="S188" i="3"/>
  <c r="P188" i="3"/>
  <c r="M188" i="3"/>
  <c r="J188" i="3"/>
  <c r="U187" i="3"/>
  <c r="S187" i="3"/>
  <c r="P187" i="3"/>
  <c r="M187" i="3"/>
  <c r="J187" i="3"/>
  <c r="S186" i="3"/>
  <c r="U186" i="3" s="1"/>
  <c r="P186" i="3"/>
  <c r="M186" i="3"/>
  <c r="J186" i="3"/>
  <c r="S184" i="3"/>
  <c r="U184" i="3" s="1"/>
  <c r="P184" i="3"/>
  <c r="M184" i="3"/>
  <c r="J184" i="3"/>
  <c r="S183" i="3"/>
  <c r="U183" i="3" s="1"/>
  <c r="P183" i="3"/>
  <c r="M183" i="3"/>
  <c r="J183" i="3"/>
  <c r="S182" i="3"/>
  <c r="U182" i="3" s="1"/>
  <c r="P182" i="3"/>
  <c r="M182" i="3"/>
  <c r="J182" i="3"/>
  <c r="S180" i="3"/>
  <c r="U180" i="3" s="1"/>
  <c r="P180" i="3"/>
  <c r="M180" i="3"/>
  <c r="J180" i="3"/>
  <c r="S179" i="3"/>
  <c r="U179" i="3" s="1"/>
  <c r="P179" i="3"/>
  <c r="M179" i="3"/>
  <c r="J179" i="3"/>
  <c r="S178" i="3"/>
  <c r="U178" i="3" s="1"/>
  <c r="P178" i="3"/>
  <c r="M178" i="3"/>
  <c r="J178" i="3"/>
  <c r="U177" i="3"/>
  <c r="S177" i="3"/>
  <c r="P177" i="3"/>
  <c r="M177" i="3"/>
  <c r="J177" i="3"/>
  <c r="U176" i="3"/>
  <c r="S176" i="3"/>
  <c r="P176" i="3"/>
  <c r="M176" i="3"/>
  <c r="J176" i="3"/>
  <c r="U175" i="3"/>
  <c r="S175" i="3"/>
  <c r="P175" i="3"/>
  <c r="M175" i="3"/>
  <c r="J175" i="3"/>
  <c r="S174" i="3"/>
  <c r="U174" i="3" s="1"/>
  <c r="P174" i="3"/>
  <c r="M174" i="3"/>
  <c r="J174" i="3"/>
  <c r="U173" i="3"/>
  <c r="S173" i="3"/>
  <c r="P173" i="3"/>
  <c r="M173" i="3"/>
  <c r="J173" i="3"/>
  <c r="U172" i="3"/>
  <c r="S172" i="3"/>
  <c r="P172" i="3"/>
  <c r="M172" i="3"/>
  <c r="J172" i="3"/>
  <c r="U171" i="3"/>
  <c r="S171" i="3"/>
  <c r="P171" i="3"/>
  <c r="M171" i="3"/>
  <c r="J171" i="3"/>
  <c r="S170" i="3"/>
  <c r="U170" i="3" s="1"/>
  <c r="P170" i="3"/>
  <c r="M170" i="3"/>
  <c r="J170" i="3"/>
  <c r="U169" i="3"/>
  <c r="S169" i="3"/>
  <c r="P169" i="3"/>
  <c r="M169" i="3"/>
  <c r="J169" i="3"/>
  <c r="S168" i="3"/>
  <c r="P168" i="3"/>
  <c r="M168" i="3"/>
  <c r="J168" i="3"/>
  <c r="R159" i="3"/>
  <c r="U159" i="3" s="1"/>
  <c r="O159" i="3"/>
  <c r="L159" i="3"/>
  <c r="I159" i="3"/>
  <c r="R157" i="3"/>
  <c r="U157" i="3" s="1"/>
  <c r="O157" i="3"/>
  <c r="L157" i="3"/>
  <c r="I157" i="3"/>
  <c r="R156" i="3"/>
  <c r="U156" i="3" s="1"/>
  <c r="O156" i="3"/>
  <c r="L156" i="3"/>
  <c r="I156" i="3"/>
  <c r="R154" i="3"/>
  <c r="U154" i="3" s="1"/>
  <c r="O154" i="3"/>
  <c r="L154" i="3"/>
  <c r="I154" i="3"/>
  <c r="R153" i="3"/>
  <c r="U153" i="3" s="1"/>
  <c r="O153" i="3"/>
  <c r="L153" i="3"/>
  <c r="I153" i="3"/>
  <c r="R151" i="3"/>
  <c r="U151" i="3" s="1"/>
  <c r="O151" i="3"/>
  <c r="L151" i="3"/>
  <c r="I151" i="3"/>
  <c r="R150" i="3"/>
  <c r="U150" i="3" s="1"/>
  <c r="O150" i="3"/>
  <c r="L150" i="3"/>
  <c r="I150" i="3"/>
  <c r="R149" i="3"/>
  <c r="U149" i="3" s="1"/>
  <c r="O149" i="3"/>
  <c r="L149" i="3"/>
  <c r="I149" i="3"/>
  <c r="R147" i="3"/>
  <c r="U147" i="3" s="1"/>
  <c r="O147" i="3"/>
  <c r="L147" i="3"/>
  <c r="I147" i="3"/>
  <c r="R146" i="3"/>
  <c r="U146" i="3" s="1"/>
  <c r="O146" i="3"/>
  <c r="L146" i="3"/>
  <c r="I146" i="3"/>
  <c r="R145" i="3"/>
  <c r="O145" i="3"/>
  <c r="L145" i="3"/>
  <c r="I145" i="3"/>
  <c r="S72" i="3"/>
  <c r="U72" i="3" s="1"/>
  <c r="P72" i="3"/>
  <c r="M72" i="3"/>
  <c r="J72" i="3"/>
  <c r="U71" i="3"/>
  <c r="S71" i="3"/>
  <c r="P71" i="3"/>
  <c r="M71" i="3"/>
  <c r="J71" i="3"/>
  <c r="S70" i="3"/>
  <c r="U70" i="3" s="1"/>
  <c r="P70" i="3"/>
  <c r="M70" i="3"/>
  <c r="J70" i="3"/>
  <c r="U69" i="3"/>
  <c r="S69" i="3"/>
  <c r="P69" i="3"/>
  <c r="M69" i="3"/>
  <c r="J69" i="3"/>
  <c r="S68" i="3"/>
  <c r="U68" i="3" s="1"/>
  <c r="P68" i="3"/>
  <c r="M68" i="3"/>
  <c r="J68" i="3"/>
  <c r="U67" i="3"/>
  <c r="S67" i="3"/>
  <c r="P67" i="3"/>
  <c r="M67" i="3"/>
  <c r="J67" i="3"/>
  <c r="S65" i="3"/>
  <c r="U65" i="3" s="1"/>
  <c r="P65" i="3"/>
  <c r="M65" i="3"/>
  <c r="J65" i="3"/>
  <c r="U64" i="3"/>
  <c r="S64" i="3"/>
  <c r="P64" i="3"/>
  <c r="M64" i="3"/>
  <c r="J64" i="3"/>
  <c r="S63" i="3"/>
  <c r="U63" i="3" s="1"/>
  <c r="P63" i="3"/>
  <c r="M63" i="3"/>
  <c r="J63" i="3"/>
  <c r="S61" i="3"/>
  <c r="U61" i="3" s="1"/>
  <c r="P61" i="3"/>
  <c r="M61" i="3"/>
  <c r="J61" i="3"/>
  <c r="S60" i="3"/>
  <c r="U60" i="3" s="1"/>
  <c r="P60" i="3"/>
  <c r="M60" i="3"/>
  <c r="J60" i="3"/>
  <c r="S59" i="3"/>
  <c r="U59" i="3" s="1"/>
  <c r="P59" i="3"/>
  <c r="M59" i="3"/>
  <c r="J59" i="3"/>
  <c r="U58" i="3"/>
  <c r="S58" i="3"/>
  <c r="P58" i="3"/>
  <c r="M58" i="3"/>
  <c r="J58" i="3"/>
  <c r="U57" i="3"/>
  <c r="S57" i="3"/>
  <c r="P57" i="3"/>
  <c r="M57" i="3"/>
  <c r="J57" i="3"/>
  <c r="S56" i="3"/>
  <c r="U56" i="3" s="1"/>
  <c r="P56" i="3"/>
  <c r="M56" i="3"/>
  <c r="J56" i="3"/>
  <c r="S55" i="3"/>
  <c r="U55" i="3" s="1"/>
  <c r="P55" i="3"/>
  <c r="M55" i="3"/>
  <c r="J55" i="3"/>
  <c r="U54" i="3"/>
  <c r="S54" i="3"/>
  <c r="P54" i="3"/>
  <c r="M54" i="3"/>
  <c r="J54" i="3"/>
  <c r="U53" i="3"/>
  <c r="S53" i="3"/>
  <c r="P53" i="3"/>
  <c r="M53" i="3"/>
  <c r="J53" i="3"/>
  <c r="S52" i="3"/>
  <c r="U52" i="3" s="1"/>
  <c r="P52" i="3"/>
  <c r="M52" i="3"/>
  <c r="J52" i="3"/>
  <c r="S51" i="3"/>
  <c r="U51" i="3" s="1"/>
  <c r="P51" i="3"/>
  <c r="M51" i="3"/>
  <c r="J51" i="3"/>
  <c r="U50" i="3"/>
  <c r="S50" i="3"/>
  <c r="P50" i="3"/>
  <c r="M50" i="3"/>
  <c r="J50" i="3"/>
  <c r="S49" i="3"/>
  <c r="P49" i="3"/>
  <c r="M49" i="3"/>
  <c r="J49" i="3"/>
  <c r="R40" i="3"/>
  <c r="U40" i="3" s="1"/>
  <c r="O40" i="3"/>
  <c r="L40" i="3"/>
  <c r="I40" i="3"/>
  <c r="R38" i="3"/>
  <c r="U38" i="3" s="1"/>
  <c r="O38" i="3"/>
  <c r="L38" i="3"/>
  <c r="I38" i="3"/>
  <c r="R37" i="3"/>
  <c r="U37" i="3" s="1"/>
  <c r="O37" i="3"/>
  <c r="L37" i="3"/>
  <c r="I37" i="3"/>
  <c r="R35" i="3"/>
  <c r="U35" i="3" s="1"/>
  <c r="O35" i="3"/>
  <c r="L35" i="3"/>
  <c r="I35" i="3"/>
  <c r="R34" i="3"/>
  <c r="U34" i="3" s="1"/>
  <c r="O34" i="3"/>
  <c r="L34" i="3"/>
  <c r="I34" i="3"/>
  <c r="R32" i="3"/>
  <c r="U32" i="3" s="1"/>
  <c r="O32" i="3"/>
  <c r="L32" i="3"/>
  <c r="I32" i="3"/>
  <c r="R31" i="3"/>
  <c r="U31" i="3" s="1"/>
  <c r="O31" i="3"/>
  <c r="L31" i="3"/>
  <c r="I31" i="3"/>
  <c r="R30" i="3"/>
  <c r="U30" i="3" s="1"/>
  <c r="O30" i="3"/>
  <c r="L30" i="3"/>
  <c r="I30" i="3"/>
  <c r="R28" i="3"/>
  <c r="U28" i="3" s="1"/>
  <c r="O28" i="3"/>
  <c r="L28" i="3"/>
  <c r="I28" i="3"/>
  <c r="R27" i="3"/>
  <c r="U27" i="3" s="1"/>
  <c r="O27" i="3"/>
  <c r="L27" i="3"/>
  <c r="I27" i="3"/>
  <c r="R26" i="3"/>
  <c r="O26" i="3"/>
  <c r="L26" i="3"/>
  <c r="I26" i="3"/>
  <c r="S1334" i="2"/>
  <c r="U1334" i="2" s="1"/>
  <c r="P1334" i="2"/>
  <c r="U1333" i="2"/>
  <c r="S1333" i="2"/>
  <c r="P1333" i="2"/>
  <c r="S1332" i="2"/>
  <c r="U1332" i="2" s="1"/>
  <c r="P1332" i="2"/>
  <c r="S1331" i="2"/>
  <c r="U1331" i="2" s="1"/>
  <c r="P1331" i="2"/>
  <c r="S1330" i="2"/>
  <c r="U1330" i="2" s="1"/>
  <c r="P1330" i="2"/>
  <c r="U1329" i="2"/>
  <c r="S1329" i="2"/>
  <c r="P1329" i="2"/>
  <c r="S1327" i="2"/>
  <c r="U1327" i="2" s="1"/>
  <c r="P1327" i="2"/>
  <c r="U1326" i="2"/>
  <c r="S1326" i="2"/>
  <c r="P1326" i="2"/>
  <c r="S1325" i="2"/>
  <c r="U1325" i="2" s="1"/>
  <c r="P1325" i="2"/>
  <c r="S1323" i="2"/>
  <c r="U1323" i="2" s="1"/>
  <c r="P1323" i="2"/>
  <c r="U1322" i="2"/>
  <c r="S1322" i="2"/>
  <c r="P1322" i="2"/>
  <c r="S1321" i="2"/>
  <c r="U1321" i="2" s="1"/>
  <c r="P1321" i="2"/>
  <c r="S1320" i="2"/>
  <c r="U1320" i="2" s="1"/>
  <c r="P1320" i="2"/>
  <c r="S1319" i="2"/>
  <c r="U1319" i="2" s="1"/>
  <c r="P1319" i="2"/>
  <c r="U1318" i="2"/>
  <c r="S1318" i="2"/>
  <c r="P1318" i="2"/>
  <c r="S1317" i="2"/>
  <c r="U1317" i="2" s="1"/>
  <c r="P1317" i="2"/>
  <c r="S1316" i="2"/>
  <c r="U1316" i="2" s="1"/>
  <c r="P1316" i="2"/>
  <c r="S1315" i="2"/>
  <c r="U1315" i="2" s="1"/>
  <c r="P1315" i="2"/>
  <c r="U1314" i="2"/>
  <c r="S1314" i="2"/>
  <c r="P1314" i="2"/>
  <c r="S1313" i="2"/>
  <c r="U1313" i="2" s="1"/>
  <c r="P1313" i="2"/>
  <c r="S1312" i="2"/>
  <c r="U1312" i="2" s="1"/>
  <c r="P1312" i="2"/>
  <c r="S1311" i="2"/>
  <c r="P1311" i="2"/>
  <c r="R1302" i="2"/>
  <c r="U1302" i="2" s="1"/>
  <c r="O1302" i="2"/>
  <c r="R1300" i="2"/>
  <c r="U1300" i="2" s="1"/>
  <c r="O1300" i="2"/>
  <c r="R1299" i="2"/>
  <c r="U1299" i="2" s="1"/>
  <c r="O1299" i="2"/>
  <c r="R1297" i="2"/>
  <c r="U1297" i="2" s="1"/>
  <c r="O1297" i="2"/>
  <c r="R1296" i="2"/>
  <c r="U1296" i="2" s="1"/>
  <c r="O1296" i="2"/>
  <c r="U1294" i="2"/>
  <c r="R1294" i="2"/>
  <c r="O1294" i="2"/>
  <c r="R1293" i="2"/>
  <c r="U1293" i="2" s="1"/>
  <c r="O1293" i="2"/>
  <c r="R1292" i="2"/>
  <c r="U1292" i="2" s="1"/>
  <c r="O1292" i="2"/>
  <c r="R1290" i="2"/>
  <c r="U1290" i="2" s="1"/>
  <c r="O1290" i="2"/>
  <c r="R1289" i="2"/>
  <c r="U1289" i="2" s="1"/>
  <c r="O1289" i="2"/>
  <c r="R1288" i="2"/>
  <c r="O1288" i="2"/>
  <c r="S1222" i="2"/>
  <c r="U1222" i="2" s="1"/>
  <c r="P1222" i="2"/>
  <c r="U1221" i="2"/>
  <c r="S1221" i="2"/>
  <c r="P1221" i="2"/>
  <c r="S1220" i="2"/>
  <c r="U1220" i="2" s="1"/>
  <c r="P1220" i="2"/>
  <c r="S1219" i="2"/>
  <c r="U1219" i="2" s="1"/>
  <c r="P1219" i="2"/>
  <c r="S1218" i="2"/>
  <c r="U1218" i="2" s="1"/>
  <c r="P1218" i="2"/>
  <c r="U1217" i="2"/>
  <c r="S1217" i="2"/>
  <c r="P1217" i="2"/>
  <c r="S1215" i="2"/>
  <c r="U1215" i="2" s="1"/>
  <c r="P1215" i="2"/>
  <c r="S1214" i="2"/>
  <c r="U1214" i="2" s="1"/>
  <c r="P1214" i="2"/>
  <c r="S1213" i="2"/>
  <c r="U1213" i="2" s="1"/>
  <c r="P1213" i="2"/>
  <c r="S1211" i="2"/>
  <c r="U1211" i="2" s="1"/>
  <c r="P1211" i="2"/>
  <c r="S1210" i="2"/>
  <c r="U1210" i="2" s="1"/>
  <c r="P1210" i="2"/>
  <c r="U1209" i="2"/>
  <c r="S1209" i="2"/>
  <c r="P1209" i="2"/>
  <c r="S1208" i="2"/>
  <c r="U1208" i="2" s="1"/>
  <c r="P1208" i="2"/>
  <c r="S1207" i="2"/>
  <c r="U1207" i="2" s="1"/>
  <c r="P1207" i="2"/>
  <c r="S1206" i="2"/>
  <c r="U1206" i="2" s="1"/>
  <c r="P1206" i="2"/>
  <c r="S1205" i="2"/>
  <c r="U1205" i="2" s="1"/>
  <c r="P1205" i="2"/>
  <c r="S1204" i="2"/>
  <c r="U1204" i="2" s="1"/>
  <c r="P1204" i="2"/>
  <c r="S1203" i="2"/>
  <c r="U1203" i="2" s="1"/>
  <c r="P1203" i="2"/>
  <c r="S1202" i="2"/>
  <c r="U1202" i="2" s="1"/>
  <c r="P1202" i="2"/>
  <c r="U1201" i="2"/>
  <c r="S1201" i="2"/>
  <c r="P1201" i="2"/>
  <c r="U1200" i="2"/>
  <c r="S1200" i="2"/>
  <c r="P1200" i="2"/>
  <c r="S1199" i="2"/>
  <c r="P1199" i="2"/>
  <c r="U1190" i="2"/>
  <c r="R1190" i="2"/>
  <c r="O1190" i="2"/>
  <c r="R1188" i="2"/>
  <c r="U1188" i="2" s="1"/>
  <c r="O1188" i="2"/>
  <c r="R1187" i="2"/>
  <c r="U1187" i="2" s="1"/>
  <c r="O1187" i="2"/>
  <c r="R1185" i="2"/>
  <c r="U1185" i="2" s="1"/>
  <c r="O1185" i="2"/>
  <c r="R1184" i="2"/>
  <c r="U1184" i="2" s="1"/>
  <c r="O1184" i="2"/>
  <c r="R1182" i="2"/>
  <c r="U1182" i="2" s="1"/>
  <c r="O1182" i="2"/>
  <c r="R1181" i="2"/>
  <c r="U1181" i="2" s="1"/>
  <c r="O1181" i="2"/>
  <c r="R1180" i="2"/>
  <c r="U1180" i="2" s="1"/>
  <c r="O1180" i="2"/>
  <c r="R1178" i="2"/>
  <c r="U1178" i="2" s="1"/>
  <c r="O1178" i="2"/>
  <c r="R1177" i="2"/>
  <c r="U1177" i="2" s="1"/>
  <c r="O1177" i="2"/>
  <c r="R1176" i="2"/>
  <c r="O1176" i="2"/>
  <c r="S1109" i="2"/>
  <c r="U1109" i="2" s="1"/>
  <c r="P1109" i="2"/>
  <c r="U1108" i="2"/>
  <c r="S1108" i="2"/>
  <c r="P1108" i="2"/>
  <c r="S1107" i="2"/>
  <c r="U1107" i="2" s="1"/>
  <c r="P1107" i="2"/>
  <c r="S1106" i="2"/>
  <c r="U1106" i="2" s="1"/>
  <c r="P1106" i="2"/>
  <c r="S1105" i="2"/>
  <c r="U1105" i="2" s="1"/>
  <c r="P1105" i="2"/>
  <c r="U1104" i="2"/>
  <c r="S1104" i="2"/>
  <c r="P1104" i="2"/>
  <c r="S1102" i="2"/>
  <c r="U1102" i="2" s="1"/>
  <c r="P1102" i="2"/>
  <c r="U1101" i="2"/>
  <c r="S1101" i="2"/>
  <c r="P1101" i="2"/>
  <c r="S1100" i="2"/>
  <c r="U1100" i="2" s="1"/>
  <c r="P1100" i="2"/>
  <c r="S1098" i="2"/>
  <c r="U1098" i="2" s="1"/>
  <c r="P1098" i="2"/>
  <c r="U1097" i="2"/>
  <c r="S1097" i="2"/>
  <c r="P1097" i="2"/>
  <c r="S1096" i="2"/>
  <c r="U1096" i="2" s="1"/>
  <c r="P1096" i="2"/>
  <c r="U1095" i="2"/>
  <c r="S1095" i="2"/>
  <c r="P1095" i="2"/>
  <c r="S1094" i="2"/>
  <c r="U1094" i="2" s="1"/>
  <c r="P1094" i="2"/>
  <c r="U1093" i="2"/>
  <c r="S1093" i="2"/>
  <c r="P1093" i="2"/>
  <c r="S1092" i="2"/>
  <c r="U1092" i="2" s="1"/>
  <c r="P1092" i="2"/>
  <c r="U1091" i="2"/>
  <c r="S1091" i="2"/>
  <c r="P1091" i="2"/>
  <c r="S1090" i="2"/>
  <c r="U1090" i="2" s="1"/>
  <c r="P1090" i="2"/>
  <c r="U1089" i="2"/>
  <c r="S1089" i="2"/>
  <c r="P1089" i="2"/>
  <c r="S1088" i="2"/>
  <c r="U1088" i="2" s="1"/>
  <c r="P1088" i="2"/>
  <c r="U1087" i="2"/>
  <c r="S1087" i="2"/>
  <c r="P1087" i="2"/>
  <c r="S1086" i="2"/>
  <c r="P1086" i="2"/>
  <c r="R1077" i="2"/>
  <c r="U1077" i="2" s="1"/>
  <c r="O1077" i="2"/>
  <c r="R1075" i="2"/>
  <c r="U1075" i="2" s="1"/>
  <c r="O1075" i="2"/>
  <c r="R1074" i="2"/>
  <c r="U1074" i="2" s="1"/>
  <c r="O1074" i="2"/>
  <c r="R1072" i="2"/>
  <c r="U1072" i="2" s="1"/>
  <c r="O1072" i="2"/>
  <c r="R1071" i="2"/>
  <c r="U1071" i="2" s="1"/>
  <c r="O1071" i="2"/>
  <c r="R1069" i="2"/>
  <c r="U1069" i="2" s="1"/>
  <c r="O1069" i="2"/>
  <c r="R1068" i="2"/>
  <c r="U1068" i="2" s="1"/>
  <c r="O1068" i="2"/>
  <c r="R1067" i="2"/>
  <c r="U1067" i="2" s="1"/>
  <c r="O1067" i="2"/>
  <c r="R1065" i="2"/>
  <c r="U1065" i="2" s="1"/>
  <c r="O1065" i="2"/>
  <c r="R1064" i="2"/>
  <c r="U1064" i="2" s="1"/>
  <c r="O1064" i="2"/>
  <c r="R1063" i="2"/>
  <c r="O1063" i="2"/>
  <c r="S994" i="2"/>
  <c r="U994" i="2" s="1"/>
  <c r="P994" i="2"/>
  <c r="S993" i="2"/>
  <c r="U993" i="2" s="1"/>
  <c r="P993" i="2"/>
  <c r="U992" i="2"/>
  <c r="S992" i="2"/>
  <c r="P992" i="2"/>
  <c r="S991" i="2"/>
  <c r="U991" i="2" s="1"/>
  <c r="P991" i="2"/>
  <c r="S990" i="2"/>
  <c r="U990" i="2" s="1"/>
  <c r="P990" i="2"/>
  <c r="S989" i="2"/>
  <c r="U989" i="2" s="1"/>
  <c r="P989" i="2"/>
  <c r="S987" i="2"/>
  <c r="U987" i="2" s="1"/>
  <c r="P987" i="2"/>
  <c r="U986" i="2"/>
  <c r="S986" i="2"/>
  <c r="P986" i="2"/>
  <c r="S985" i="2"/>
  <c r="U985" i="2" s="1"/>
  <c r="P985" i="2"/>
  <c r="S983" i="2"/>
  <c r="U983" i="2" s="1"/>
  <c r="P983" i="2"/>
  <c r="U982" i="2"/>
  <c r="S982" i="2"/>
  <c r="P982" i="2"/>
  <c r="S981" i="2"/>
  <c r="U981" i="2" s="1"/>
  <c r="P981" i="2"/>
  <c r="U980" i="2"/>
  <c r="S980" i="2"/>
  <c r="P980" i="2"/>
  <c r="S979" i="2"/>
  <c r="U979" i="2" s="1"/>
  <c r="P979" i="2"/>
  <c r="U978" i="2"/>
  <c r="S978" i="2"/>
  <c r="P978" i="2"/>
  <c r="S977" i="2"/>
  <c r="U977" i="2" s="1"/>
  <c r="P977" i="2"/>
  <c r="U976" i="2"/>
  <c r="S976" i="2"/>
  <c r="P976" i="2"/>
  <c r="S975" i="2"/>
  <c r="U975" i="2" s="1"/>
  <c r="P975" i="2"/>
  <c r="U974" i="2"/>
  <c r="S974" i="2"/>
  <c r="P974" i="2"/>
  <c r="S973" i="2"/>
  <c r="U973" i="2" s="1"/>
  <c r="P973" i="2"/>
  <c r="U972" i="2"/>
  <c r="S972" i="2"/>
  <c r="P972" i="2"/>
  <c r="S971" i="2"/>
  <c r="P971" i="2"/>
  <c r="R962" i="2"/>
  <c r="U962" i="2" s="1"/>
  <c r="O962" i="2"/>
  <c r="U960" i="2"/>
  <c r="R960" i="2"/>
  <c r="O960" i="2"/>
  <c r="R959" i="2"/>
  <c r="U959" i="2" s="1"/>
  <c r="O959" i="2"/>
  <c r="R957" i="2"/>
  <c r="U957" i="2" s="1"/>
  <c r="O957" i="2"/>
  <c r="R956" i="2"/>
  <c r="U956" i="2" s="1"/>
  <c r="O956" i="2"/>
  <c r="R954" i="2"/>
  <c r="U954" i="2" s="1"/>
  <c r="O954" i="2"/>
  <c r="R953" i="2"/>
  <c r="U953" i="2" s="1"/>
  <c r="O953" i="2"/>
  <c r="R952" i="2"/>
  <c r="U952" i="2" s="1"/>
  <c r="O952" i="2"/>
  <c r="U950" i="2"/>
  <c r="R950" i="2"/>
  <c r="O950" i="2"/>
  <c r="R949" i="2"/>
  <c r="U949" i="2" s="1"/>
  <c r="O949" i="2"/>
  <c r="R948" i="2"/>
  <c r="O948" i="2"/>
  <c r="S876" i="2"/>
  <c r="U876" i="2" s="1"/>
  <c r="P876" i="2"/>
  <c r="U875" i="2"/>
  <c r="S875" i="2"/>
  <c r="P875" i="2"/>
  <c r="S874" i="2"/>
  <c r="U874" i="2" s="1"/>
  <c r="P874" i="2"/>
  <c r="S873" i="2"/>
  <c r="U873" i="2" s="1"/>
  <c r="P873" i="2"/>
  <c r="S872" i="2"/>
  <c r="U872" i="2" s="1"/>
  <c r="P872" i="2"/>
  <c r="U871" i="2"/>
  <c r="S871" i="2"/>
  <c r="P871" i="2"/>
  <c r="S869" i="2"/>
  <c r="U869" i="2" s="1"/>
  <c r="P869" i="2"/>
  <c r="U868" i="2"/>
  <c r="S868" i="2"/>
  <c r="P868" i="2"/>
  <c r="S867" i="2"/>
  <c r="U867" i="2" s="1"/>
  <c r="P867" i="2"/>
  <c r="S865" i="2"/>
  <c r="U865" i="2" s="1"/>
  <c r="P865" i="2"/>
  <c r="U864" i="2"/>
  <c r="S864" i="2"/>
  <c r="P864" i="2"/>
  <c r="S863" i="2"/>
  <c r="U863" i="2" s="1"/>
  <c r="P863" i="2"/>
  <c r="S862" i="2"/>
  <c r="U862" i="2" s="1"/>
  <c r="P862" i="2"/>
  <c r="S861" i="2"/>
  <c r="U861" i="2" s="1"/>
  <c r="P861" i="2"/>
  <c r="U860" i="2"/>
  <c r="S860" i="2"/>
  <c r="P860" i="2"/>
  <c r="S859" i="2"/>
  <c r="U859" i="2" s="1"/>
  <c r="P859" i="2"/>
  <c r="S858" i="2"/>
  <c r="U858" i="2" s="1"/>
  <c r="P858" i="2"/>
  <c r="S857" i="2"/>
  <c r="U857" i="2" s="1"/>
  <c r="P857" i="2"/>
  <c r="U856" i="2"/>
  <c r="S856" i="2"/>
  <c r="P856" i="2"/>
  <c r="S855" i="2"/>
  <c r="U855" i="2" s="1"/>
  <c r="P855" i="2"/>
  <c r="S854" i="2"/>
  <c r="U854" i="2" s="1"/>
  <c r="P854" i="2"/>
  <c r="S853" i="2"/>
  <c r="P853" i="2"/>
  <c r="R844" i="2"/>
  <c r="U844" i="2" s="1"/>
  <c r="O844" i="2"/>
  <c r="R842" i="2"/>
  <c r="U842" i="2" s="1"/>
  <c r="O842" i="2"/>
  <c r="R841" i="2"/>
  <c r="U841" i="2" s="1"/>
  <c r="O841" i="2"/>
  <c r="R839" i="2"/>
  <c r="U839" i="2" s="1"/>
  <c r="O839" i="2"/>
  <c r="R838" i="2"/>
  <c r="U838" i="2" s="1"/>
  <c r="O838" i="2"/>
  <c r="R836" i="2"/>
  <c r="U836" i="2" s="1"/>
  <c r="O836" i="2"/>
  <c r="R835" i="2"/>
  <c r="U835" i="2" s="1"/>
  <c r="O835" i="2"/>
  <c r="R834" i="2"/>
  <c r="U834" i="2" s="1"/>
  <c r="O834" i="2"/>
  <c r="R832" i="2"/>
  <c r="U832" i="2" s="1"/>
  <c r="O832" i="2"/>
  <c r="R831" i="2"/>
  <c r="U831" i="2" s="1"/>
  <c r="O831" i="2"/>
  <c r="R830" i="2"/>
  <c r="O830" i="2"/>
  <c r="U762" i="2"/>
  <c r="S762" i="2"/>
  <c r="P762" i="2"/>
  <c r="U761" i="2"/>
  <c r="S761" i="2"/>
  <c r="P761" i="2"/>
  <c r="S760" i="2"/>
  <c r="U760" i="2" s="1"/>
  <c r="P760" i="2"/>
  <c r="S759" i="2"/>
  <c r="U759" i="2" s="1"/>
  <c r="P759" i="2"/>
  <c r="U758" i="2"/>
  <c r="S758" i="2"/>
  <c r="P758" i="2"/>
  <c r="U757" i="2"/>
  <c r="S757" i="2"/>
  <c r="P757" i="2"/>
  <c r="S755" i="2"/>
  <c r="U755" i="2" s="1"/>
  <c r="P755" i="2"/>
  <c r="U754" i="2"/>
  <c r="S754" i="2"/>
  <c r="P754" i="2"/>
  <c r="S753" i="2"/>
  <c r="U753" i="2" s="1"/>
  <c r="P753" i="2"/>
  <c r="S751" i="2"/>
  <c r="U751" i="2" s="1"/>
  <c r="P751" i="2"/>
  <c r="U750" i="2"/>
  <c r="S750" i="2"/>
  <c r="P750" i="2"/>
  <c r="S749" i="2"/>
  <c r="U749" i="2" s="1"/>
  <c r="P749" i="2"/>
  <c r="S748" i="2"/>
  <c r="U748" i="2" s="1"/>
  <c r="P748" i="2"/>
  <c r="S747" i="2"/>
  <c r="U747" i="2" s="1"/>
  <c r="P747" i="2"/>
  <c r="U746" i="2"/>
  <c r="S746" i="2"/>
  <c r="P746" i="2"/>
  <c r="S745" i="2"/>
  <c r="U745" i="2" s="1"/>
  <c r="P745" i="2"/>
  <c r="S744" i="2"/>
  <c r="U744" i="2" s="1"/>
  <c r="P744" i="2"/>
  <c r="S743" i="2"/>
  <c r="U743" i="2" s="1"/>
  <c r="P743" i="2"/>
  <c r="U742" i="2"/>
  <c r="S742" i="2"/>
  <c r="P742" i="2"/>
  <c r="S741" i="2"/>
  <c r="U741" i="2" s="1"/>
  <c r="P741" i="2"/>
  <c r="S740" i="2"/>
  <c r="U740" i="2" s="1"/>
  <c r="P740" i="2"/>
  <c r="S739" i="2"/>
  <c r="P739" i="2"/>
  <c r="R730" i="2"/>
  <c r="U730" i="2" s="1"/>
  <c r="O730" i="2"/>
  <c r="R728" i="2"/>
  <c r="U728" i="2" s="1"/>
  <c r="O728" i="2"/>
  <c r="R727" i="2"/>
  <c r="U727" i="2" s="1"/>
  <c r="O727" i="2"/>
  <c r="R725" i="2"/>
  <c r="U725" i="2" s="1"/>
  <c r="O725" i="2"/>
  <c r="U724" i="2"/>
  <c r="R724" i="2"/>
  <c r="O724" i="2"/>
  <c r="R722" i="2"/>
  <c r="U722" i="2" s="1"/>
  <c r="O722" i="2"/>
  <c r="R721" i="2"/>
  <c r="U721" i="2" s="1"/>
  <c r="O721" i="2"/>
  <c r="R720" i="2"/>
  <c r="U720" i="2" s="1"/>
  <c r="O720" i="2"/>
  <c r="R718" i="2"/>
  <c r="U718" i="2" s="1"/>
  <c r="O718" i="2"/>
  <c r="R717" i="2"/>
  <c r="U717" i="2" s="1"/>
  <c r="O717" i="2"/>
  <c r="R716" i="2"/>
  <c r="O716" i="2"/>
  <c r="U645" i="2"/>
  <c r="S645" i="2"/>
  <c r="P645" i="2"/>
  <c r="S644" i="2"/>
  <c r="U644" i="2" s="1"/>
  <c r="P644" i="2"/>
  <c r="S643" i="2"/>
  <c r="U643" i="2" s="1"/>
  <c r="P643" i="2"/>
  <c r="U642" i="2"/>
  <c r="S642" i="2"/>
  <c r="P642" i="2"/>
  <c r="U641" i="2"/>
  <c r="S641" i="2"/>
  <c r="P641" i="2"/>
  <c r="S640" i="2"/>
  <c r="U640" i="2" s="1"/>
  <c r="P640" i="2"/>
  <c r="S638" i="2"/>
  <c r="U638" i="2" s="1"/>
  <c r="P638" i="2"/>
  <c r="S637" i="2"/>
  <c r="U637" i="2" s="1"/>
  <c r="P637" i="2"/>
  <c r="S636" i="2"/>
  <c r="U636" i="2" s="1"/>
  <c r="P636" i="2"/>
  <c r="S634" i="2"/>
  <c r="U634" i="2" s="1"/>
  <c r="P634" i="2"/>
  <c r="U633" i="2"/>
  <c r="S633" i="2"/>
  <c r="P633" i="2"/>
  <c r="S632" i="2"/>
  <c r="U632" i="2" s="1"/>
  <c r="P632" i="2"/>
  <c r="S631" i="2"/>
  <c r="U631" i="2" s="1"/>
  <c r="P631" i="2"/>
  <c r="S630" i="2"/>
  <c r="U630" i="2" s="1"/>
  <c r="P630" i="2"/>
  <c r="U629" i="2"/>
  <c r="S629" i="2"/>
  <c r="P629" i="2"/>
  <c r="S628" i="2"/>
  <c r="U628" i="2" s="1"/>
  <c r="P628" i="2"/>
  <c r="S627" i="2"/>
  <c r="U627" i="2" s="1"/>
  <c r="P627" i="2"/>
  <c r="S626" i="2"/>
  <c r="U626" i="2" s="1"/>
  <c r="P626" i="2"/>
  <c r="U625" i="2"/>
  <c r="S625" i="2"/>
  <c r="P625" i="2"/>
  <c r="S624" i="2"/>
  <c r="U624" i="2" s="1"/>
  <c r="P624" i="2"/>
  <c r="S623" i="2"/>
  <c r="U623" i="2" s="1"/>
  <c r="P623" i="2"/>
  <c r="S622" i="2"/>
  <c r="P622" i="2"/>
  <c r="R613" i="2"/>
  <c r="O613" i="2"/>
  <c r="R611" i="2"/>
  <c r="O611" i="2"/>
  <c r="R610" i="2"/>
  <c r="O610" i="2"/>
  <c r="R608" i="2"/>
  <c r="O608" i="2"/>
  <c r="R607" i="2"/>
  <c r="O607" i="2"/>
  <c r="R605" i="2"/>
  <c r="O605" i="2"/>
  <c r="R604" i="2"/>
  <c r="O604" i="2"/>
  <c r="R603" i="2"/>
  <c r="O603" i="2"/>
  <c r="R601" i="2"/>
  <c r="O601" i="2"/>
  <c r="R600" i="2"/>
  <c r="O600" i="2"/>
  <c r="R599" i="2"/>
  <c r="O599" i="2"/>
  <c r="S530" i="2"/>
  <c r="P530" i="2"/>
  <c r="S529" i="2"/>
  <c r="P529" i="2"/>
  <c r="S528" i="2"/>
  <c r="P528" i="2"/>
  <c r="S527" i="2"/>
  <c r="P527" i="2"/>
  <c r="S526" i="2"/>
  <c r="P526" i="2"/>
  <c r="S525" i="2"/>
  <c r="P525" i="2"/>
  <c r="S523" i="2"/>
  <c r="P523" i="2"/>
  <c r="S522" i="2"/>
  <c r="P522" i="2"/>
  <c r="S521" i="2"/>
  <c r="P521" i="2"/>
  <c r="S519" i="2"/>
  <c r="P519" i="2"/>
  <c r="S518" i="2"/>
  <c r="P518" i="2"/>
  <c r="S517" i="2"/>
  <c r="P517" i="2"/>
  <c r="S516" i="2"/>
  <c r="P516" i="2"/>
  <c r="S515" i="2"/>
  <c r="P515" i="2"/>
  <c r="S514" i="2"/>
  <c r="P514" i="2"/>
  <c r="S513" i="2"/>
  <c r="P513" i="2"/>
  <c r="S512" i="2"/>
  <c r="P512" i="2"/>
  <c r="S511" i="2"/>
  <c r="P511" i="2"/>
  <c r="S510" i="2"/>
  <c r="P510" i="2"/>
  <c r="S509" i="2"/>
  <c r="P509" i="2"/>
  <c r="S508" i="2"/>
  <c r="P508" i="2"/>
  <c r="S507" i="2"/>
  <c r="P507" i="2"/>
  <c r="R498" i="2" l="1"/>
  <c r="O498" i="2"/>
  <c r="R496" i="2"/>
  <c r="O496" i="2"/>
  <c r="R495" i="2"/>
  <c r="O495" i="2"/>
  <c r="R493" i="2"/>
  <c r="O493" i="2"/>
  <c r="R492" i="2"/>
  <c r="O492" i="2"/>
  <c r="R490" i="2"/>
  <c r="O490" i="2"/>
  <c r="R489" i="2"/>
  <c r="O489" i="2"/>
  <c r="R488" i="2"/>
  <c r="O488" i="2"/>
  <c r="R486" i="2"/>
  <c r="O486" i="2"/>
  <c r="R485" i="2"/>
  <c r="O485" i="2"/>
  <c r="R484" i="2"/>
  <c r="O484" i="2"/>
  <c r="S416" i="2" l="1"/>
  <c r="P416" i="2"/>
  <c r="S415" i="2"/>
  <c r="P415" i="2"/>
  <c r="S414" i="2"/>
  <c r="P414" i="2"/>
  <c r="S413" i="2"/>
  <c r="P413" i="2"/>
  <c r="S412" i="2"/>
  <c r="P412" i="2"/>
  <c r="S411" i="2"/>
  <c r="P411" i="2"/>
  <c r="S409" i="2"/>
  <c r="P409" i="2"/>
  <c r="S408" i="2"/>
  <c r="P408" i="2"/>
  <c r="S407" i="2"/>
  <c r="P407" i="2"/>
  <c r="S405" i="2"/>
  <c r="P405" i="2"/>
  <c r="S404" i="2"/>
  <c r="P404" i="2"/>
  <c r="S403" i="2"/>
  <c r="P403" i="2"/>
  <c r="S402" i="2"/>
  <c r="P402" i="2"/>
  <c r="S401" i="2"/>
  <c r="P401" i="2"/>
  <c r="S400" i="2"/>
  <c r="P400" i="2"/>
  <c r="S399" i="2"/>
  <c r="P399" i="2"/>
  <c r="S398" i="2"/>
  <c r="P398" i="2"/>
  <c r="S397" i="2"/>
  <c r="P397" i="2"/>
  <c r="S396" i="2"/>
  <c r="P396" i="2"/>
  <c r="S395" i="2"/>
  <c r="P395" i="2"/>
  <c r="S394" i="2"/>
  <c r="P394" i="2"/>
  <c r="S393" i="2"/>
  <c r="P393" i="2"/>
  <c r="R384" i="2"/>
  <c r="O384" i="2"/>
  <c r="R382" i="2"/>
  <c r="O382" i="2"/>
  <c r="R381" i="2"/>
  <c r="O381" i="2"/>
  <c r="R379" i="2"/>
  <c r="O379" i="2"/>
  <c r="R378" i="2"/>
  <c r="O378" i="2"/>
  <c r="R376" i="2"/>
  <c r="O376" i="2"/>
  <c r="R375" i="2"/>
  <c r="O375" i="2"/>
  <c r="R374" i="2"/>
  <c r="O374" i="2"/>
  <c r="R372" i="2"/>
  <c r="O372" i="2"/>
  <c r="R371" i="2"/>
  <c r="O371" i="2"/>
  <c r="R370" i="2"/>
  <c r="O370" i="2"/>
  <c r="S301" i="2"/>
  <c r="P301" i="2"/>
  <c r="S300" i="2"/>
  <c r="P300" i="2"/>
  <c r="S299" i="2"/>
  <c r="P299" i="2"/>
  <c r="S298" i="2"/>
  <c r="P298" i="2"/>
  <c r="S297" i="2"/>
  <c r="P297" i="2"/>
  <c r="S296" i="2"/>
  <c r="P296" i="2"/>
  <c r="S294" i="2"/>
  <c r="P294" i="2"/>
  <c r="S293" i="2"/>
  <c r="P293" i="2"/>
  <c r="S292" i="2"/>
  <c r="P292" i="2"/>
  <c r="S290" i="2"/>
  <c r="P290" i="2"/>
  <c r="S289" i="2"/>
  <c r="P289" i="2"/>
  <c r="S288" i="2"/>
  <c r="P288" i="2"/>
  <c r="S287" i="2"/>
  <c r="P287" i="2"/>
  <c r="S286" i="2"/>
  <c r="P286" i="2"/>
  <c r="S285" i="2"/>
  <c r="P285" i="2"/>
  <c r="S284" i="2"/>
  <c r="P284" i="2"/>
  <c r="S283" i="2"/>
  <c r="P283" i="2"/>
  <c r="S282" i="2"/>
  <c r="P282" i="2"/>
  <c r="S281" i="2"/>
  <c r="P281" i="2"/>
  <c r="S280" i="2"/>
  <c r="P280" i="2"/>
  <c r="S279" i="2"/>
  <c r="P279" i="2"/>
  <c r="S278" i="2"/>
  <c r="P278" i="2"/>
  <c r="R269" i="2"/>
  <c r="O269" i="2"/>
  <c r="R267" i="2"/>
  <c r="O267" i="2"/>
  <c r="R266" i="2"/>
  <c r="O266" i="2"/>
  <c r="R264" i="2"/>
  <c r="O264" i="2"/>
  <c r="R263" i="2"/>
  <c r="O263" i="2"/>
  <c r="R261" i="2"/>
  <c r="O261" i="2"/>
  <c r="R260" i="2"/>
  <c r="O260" i="2"/>
  <c r="R259" i="2"/>
  <c r="O259" i="2"/>
  <c r="R257" i="2"/>
  <c r="O257" i="2"/>
  <c r="R256" i="2"/>
  <c r="O256" i="2"/>
  <c r="R255" i="2"/>
  <c r="O255" i="2"/>
  <c r="S187" i="2"/>
  <c r="P187" i="2"/>
  <c r="S186" i="2"/>
  <c r="P186" i="2"/>
  <c r="S185" i="2"/>
  <c r="P185" i="2"/>
  <c r="S184" i="2"/>
  <c r="P184" i="2"/>
  <c r="S183" i="2"/>
  <c r="P183" i="2"/>
  <c r="S182" i="2"/>
  <c r="P182" i="2"/>
  <c r="S180" i="2"/>
  <c r="P180" i="2"/>
  <c r="S179" i="2"/>
  <c r="P179" i="2"/>
  <c r="S178" i="2"/>
  <c r="P178" i="2"/>
  <c r="S176" i="2"/>
  <c r="P176" i="2"/>
  <c r="S175" i="2"/>
  <c r="P175" i="2"/>
  <c r="S174" i="2"/>
  <c r="P174" i="2"/>
  <c r="S173" i="2"/>
  <c r="P173" i="2"/>
  <c r="S172" i="2"/>
  <c r="P172" i="2"/>
  <c r="S171" i="2"/>
  <c r="P171" i="2"/>
  <c r="S170" i="2"/>
  <c r="P170" i="2"/>
  <c r="S169" i="2"/>
  <c r="P169" i="2"/>
  <c r="S168" i="2"/>
  <c r="P168" i="2"/>
  <c r="S167" i="2"/>
  <c r="P167" i="2"/>
  <c r="S166" i="2"/>
  <c r="P166" i="2"/>
  <c r="S165" i="2"/>
  <c r="P165" i="2"/>
  <c r="S164" i="2"/>
  <c r="P164" i="2"/>
  <c r="R155" i="2"/>
  <c r="O155" i="2"/>
  <c r="R153" i="2"/>
  <c r="O153" i="2"/>
  <c r="R152" i="2"/>
  <c r="O152" i="2"/>
  <c r="R150" i="2"/>
  <c r="O150" i="2"/>
  <c r="R149" i="2"/>
  <c r="O149" i="2"/>
  <c r="R147" i="2"/>
  <c r="O147" i="2"/>
  <c r="R146" i="2"/>
  <c r="O146" i="2"/>
  <c r="R145" i="2"/>
  <c r="O145" i="2"/>
  <c r="R143" i="2"/>
  <c r="O143" i="2"/>
  <c r="R142" i="2"/>
  <c r="O142" i="2"/>
  <c r="R141" i="2"/>
  <c r="O141" i="2"/>
  <c r="S71" i="2"/>
  <c r="P71" i="2"/>
  <c r="S70" i="2"/>
  <c r="P70" i="2"/>
  <c r="S69" i="2"/>
  <c r="P69" i="2"/>
  <c r="S68" i="2"/>
  <c r="P68" i="2"/>
  <c r="S67" i="2"/>
  <c r="P67" i="2"/>
  <c r="S66" i="2"/>
  <c r="P66" i="2"/>
  <c r="S64" i="2"/>
  <c r="P64" i="2"/>
  <c r="S63" i="2"/>
  <c r="P63" i="2"/>
  <c r="S62" i="2"/>
  <c r="P62" i="2"/>
  <c r="S60" i="2"/>
  <c r="P60" i="2"/>
  <c r="S59" i="2"/>
  <c r="P59" i="2"/>
  <c r="S58" i="2"/>
  <c r="P58" i="2"/>
  <c r="S57" i="2"/>
  <c r="P57" i="2"/>
  <c r="S56" i="2"/>
  <c r="P56" i="2"/>
  <c r="S55" i="2"/>
  <c r="P55" i="2"/>
  <c r="S54" i="2"/>
  <c r="P54" i="2"/>
  <c r="S53" i="2"/>
  <c r="P53" i="2"/>
  <c r="S52" i="2"/>
  <c r="P52" i="2"/>
  <c r="S51" i="2"/>
  <c r="P51" i="2"/>
  <c r="S50" i="2"/>
  <c r="P50" i="2"/>
  <c r="S49" i="2"/>
  <c r="P49" i="2"/>
  <c r="S48" i="2"/>
  <c r="P48" i="2"/>
  <c r="F1341" i="2"/>
  <c r="L1340" i="2"/>
  <c r="F1340" i="2"/>
  <c r="F1342" i="2" s="1"/>
  <c r="L1229" i="2"/>
  <c r="F1229" i="2"/>
  <c r="L1228" i="2"/>
  <c r="L1230" i="2" s="1"/>
  <c r="F1228" i="2"/>
  <c r="F1230" i="2" s="1"/>
  <c r="L1116" i="2"/>
  <c r="F1116" i="2"/>
  <c r="L1115" i="2"/>
  <c r="L1117" i="2" s="1"/>
  <c r="F1115" i="2"/>
  <c r="F1117" i="2" s="1"/>
  <c r="L1001" i="2"/>
  <c r="F1001" i="2"/>
  <c r="L1000" i="2"/>
  <c r="L1002" i="2" s="1"/>
  <c r="F1000" i="2"/>
  <c r="F1002" i="2" s="1"/>
  <c r="L883" i="2"/>
  <c r="F883" i="2"/>
  <c r="L882" i="2"/>
  <c r="L884" i="2" s="1"/>
  <c r="F882" i="2"/>
  <c r="F884" i="2" s="1"/>
  <c r="L770" i="2"/>
  <c r="L769" i="2"/>
  <c r="F769" i="2"/>
  <c r="L768" i="2"/>
  <c r="F768" i="2"/>
  <c r="F770" i="2" s="1"/>
  <c r="L652" i="2"/>
  <c r="F652" i="2"/>
  <c r="L651" i="2"/>
  <c r="L653" i="2" s="1"/>
  <c r="F651" i="2"/>
  <c r="F653" i="2" s="1"/>
  <c r="L538" i="2"/>
  <c r="L537" i="2"/>
  <c r="F537" i="2"/>
  <c r="L536" i="2"/>
  <c r="F536" i="2"/>
  <c r="F538" i="2" s="1"/>
  <c r="L423" i="2"/>
  <c r="F423" i="2"/>
  <c r="L422" i="2"/>
  <c r="L424" i="2" s="1"/>
  <c r="F422" i="2"/>
  <c r="F424" i="2" s="1"/>
  <c r="L308" i="2"/>
  <c r="F308" i="2"/>
  <c r="L307" i="2"/>
  <c r="L309" i="2" s="1"/>
  <c r="F307" i="2"/>
  <c r="F309" i="2" s="1"/>
  <c r="F195" i="2"/>
  <c r="L194" i="2"/>
  <c r="F194" i="2"/>
  <c r="L193" i="2"/>
  <c r="L195" i="2" s="1"/>
  <c r="F193" i="2"/>
  <c r="L78" i="2"/>
  <c r="L77" i="2"/>
  <c r="F78" i="2"/>
  <c r="F77" i="2"/>
  <c r="R27" i="2"/>
  <c r="R39" i="2"/>
  <c r="O39" i="2"/>
  <c r="R37" i="2"/>
  <c r="O37" i="2"/>
  <c r="R36" i="2"/>
  <c r="O36" i="2"/>
  <c r="R34" i="2"/>
  <c r="O34" i="2"/>
  <c r="R33" i="2"/>
  <c r="O33" i="2"/>
  <c r="R31" i="2"/>
  <c r="O31" i="2"/>
  <c r="R30" i="2"/>
  <c r="O30" i="2"/>
  <c r="R29" i="2"/>
  <c r="O29" i="2"/>
  <c r="O27" i="2"/>
  <c r="R26" i="2"/>
  <c r="O26" i="2"/>
  <c r="R25" i="2"/>
  <c r="O25" i="2"/>
  <c r="J1103" i="2" l="1"/>
  <c r="J1099" i="2"/>
  <c r="G1328" i="2" l="1"/>
  <c r="F427" i="3" l="1"/>
  <c r="M413" i="3"/>
  <c r="L426" i="3" s="1"/>
  <c r="J413" i="3"/>
  <c r="G413" i="3"/>
  <c r="M409" i="3"/>
  <c r="J409" i="3"/>
  <c r="G409" i="3"/>
  <c r="M395" i="3"/>
  <c r="J395" i="3"/>
  <c r="G395" i="3"/>
  <c r="L425" i="3" l="1"/>
  <c r="L427" i="3" s="1"/>
  <c r="G420" i="3"/>
  <c r="J420" i="3"/>
  <c r="M420" i="3"/>
  <c r="M1328" i="2"/>
  <c r="L1341" i="2" s="1"/>
  <c r="L1342" i="2" s="1"/>
  <c r="J1328" i="2"/>
  <c r="M1324" i="2"/>
  <c r="J1324" i="2"/>
  <c r="G1324" i="2"/>
  <c r="M1310" i="2"/>
  <c r="J1310" i="2"/>
  <c r="G1310" i="2"/>
  <c r="U1288" i="2"/>
  <c r="G1335" i="2" l="1"/>
  <c r="J1335" i="2"/>
  <c r="M1335" i="2"/>
  <c r="M181" i="3"/>
  <c r="J181" i="3"/>
  <c r="M66" i="3"/>
  <c r="L79" i="3" s="1"/>
  <c r="J66" i="3"/>
  <c r="G303" i="3"/>
  <c r="F316" i="3" s="1"/>
  <c r="M185" i="3"/>
  <c r="L198" i="3" s="1"/>
  <c r="G185" i="3"/>
  <c r="F198" i="3" s="1"/>
  <c r="G66" i="3"/>
  <c r="F79" i="3" s="1"/>
  <c r="G299" i="3"/>
  <c r="G181" i="3"/>
  <c r="G62" i="3"/>
  <c r="G285" i="3"/>
  <c r="M167" i="3"/>
  <c r="G167" i="3"/>
  <c r="G48" i="3"/>
  <c r="G73" i="3" l="1"/>
  <c r="M62" i="3"/>
  <c r="J62" i="3"/>
  <c r="J167" i="3"/>
  <c r="J185" i="3"/>
  <c r="J48" i="3"/>
  <c r="F197" i="3"/>
  <c r="F199" i="3" s="1"/>
  <c r="F315" i="3"/>
  <c r="F317" i="3" s="1"/>
  <c r="G192" i="3"/>
  <c r="F78" i="3"/>
  <c r="G310" i="3"/>
  <c r="M48" i="3"/>
  <c r="M299" i="3"/>
  <c r="M303" i="3"/>
  <c r="L316" i="3" s="1"/>
  <c r="J303" i="3"/>
  <c r="J299" i="3"/>
  <c r="J285" i="3"/>
  <c r="M285" i="3"/>
  <c r="L197" i="3"/>
  <c r="L199" i="3" s="1"/>
  <c r="M192" i="3"/>
  <c r="M1216" i="2"/>
  <c r="J1216" i="2"/>
  <c r="G1216" i="2"/>
  <c r="M1103" i="2"/>
  <c r="G1103" i="2"/>
  <c r="M988" i="2"/>
  <c r="J988" i="2"/>
  <c r="G988" i="2"/>
  <c r="M870" i="2"/>
  <c r="J870" i="2"/>
  <c r="G870" i="2"/>
  <c r="M756" i="2"/>
  <c r="J756" i="2"/>
  <c r="G756" i="2"/>
  <c r="M639" i="2"/>
  <c r="J639" i="2"/>
  <c r="G639" i="2"/>
  <c r="M524" i="2"/>
  <c r="J524" i="2"/>
  <c r="G524" i="2"/>
  <c r="M410" i="2"/>
  <c r="J410" i="2"/>
  <c r="G410" i="2"/>
  <c r="M295" i="2"/>
  <c r="J295" i="2"/>
  <c r="G295" i="2"/>
  <c r="M181" i="2"/>
  <c r="J181" i="2"/>
  <c r="G181" i="2"/>
  <c r="F79" i="2"/>
  <c r="J192" i="3" l="1"/>
  <c r="L78" i="3"/>
  <c r="L80" i="3" s="1"/>
  <c r="J73" i="3"/>
  <c r="S295" i="2"/>
  <c r="R308" i="2" s="1"/>
  <c r="P181" i="2"/>
  <c r="S181" i="2"/>
  <c r="R194" i="2" s="1"/>
  <c r="P295" i="2"/>
  <c r="M73" i="3"/>
  <c r="J310" i="3"/>
  <c r="M310" i="3"/>
  <c r="L315" i="3"/>
  <c r="L317" i="3" s="1"/>
  <c r="U295" i="2"/>
  <c r="S62" i="3" l="1"/>
  <c r="U62" i="3" s="1"/>
  <c r="S410" i="2"/>
  <c r="R423" i="2" s="1"/>
  <c r="P410" i="2"/>
  <c r="P66" i="3"/>
  <c r="P48" i="3"/>
  <c r="P62" i="3"/>
  <c r="S66" i="3"/>
  <c r="S48" i="3"/>
  <c r="U181" i="2"/>
  <c r="P73" i="3" l="1"/>
  <c r="S181" i="3"/>
  <c r="U181" i="3" s="1"/>
  <c r="U66" i="3"/>
  <c r="R79" i="3"/>
  <c r="P524" i="2"/>
  <c r="S524" i="2"/>
  <c r="R537" i="2" s="1"/>
  <c r="S167" i="3"/>
  <c r="U410" i="2"/>
  <c r="P167" i="3"/>
  <c r="R78" i="3"/>
  <c r="U48" i="3"/>
  <c r="S73" i="3"/>
  <c r="U73" i="3" s="1"/>
  <c r="P181" i="3"/>
  <c r="M1212" i="2"/>
  <c r="J1212" i="2"/>
  <c r="G1212" i="2"/>
  <c r="U1199" i="2"/>
  <c r="M1198" i="2"/>
  <c r="J1198" i="2"/>
  <c r="G1198" i="2"/>
  <c r="G1223" i="2" s="1"/>
  <c r="P1198" i="2" l="1"/>
  <c r="U1176" i="2"/>
  <c r="S1198" i="2"/>
  <c r="J1223" i="2"/>
  <c r="S1324" i="2"/>
  <c r="S1212" i="2"/>
  <c r="S299" i="3"/>
  <c r="U299" i="3" s="1"/>
  <c r="P285" i="3"/>
  <c r="P395" i="3"/>
  <c r="P413" i="3"/>
  <c r="S185" i="3"/>
  <c r="S192" i="3" s="1"/>
  <c r="U192" i="3" s="1"/>
  <c r="S639" i="2"/>
  <c r="R652" i="2" s="1"/>
  <c r="S285" i="3"/>
  <c r="P1324" i="2"/>
  <c r="P639" i="2"/>
  <c r="P185" i="3"/>
  <c r="P192" i="3" s="1"/>
  <c r="R80" i="3"/>
  <c r="P299" i="3"/>
  <c r="P409" i="3"/>
  <c r="R197" i="3"/>
  <c r="U167" i="3"/>
  <c r="P1212" i="2"/>
  <c r="U524" i="2"/>
  <c r="U1311" i="2"/>
  <c r="S1310" i="2"/>
  <c r="M1223" i="2"/>
  <c r="U49" i="3"/>
  <c r="U168" i="3"/>
  <c r="U286" i="3"/>
  <c r="U1086" i="2"/>
  <c r="U971" i="2"/>
  <c r="U853" i="2"/>
  <c r="U739" i="2"/>
  <c r="U622" i="2"/>
  <c r="U530" i="2"/>
  <c r="U529" i="2"/>
  <c r="U528" i="2"/>
  <c r="U527" i="2"/>
  <c r="U526" i="2"/>
  <c r="U525" i="2"/>
  <c r="U523" i="2"/>
  <c r="U522" i="2"/>
  <c r="U521" i="2"/>
  <c r="U519" i="2"/>
  <c r="U518" i="2"/>
  <c r="U517" i="2"/>
  <c r="U516" i="2"/>
  <c r="U515" i="2"/>
  <c r="U514" i="2"/>
  <c r="U513" i="2"/>
  <c r="U512" i="2"/>
  <c r="U511" i="2"/>
  <c r="U510" i="2"/>
  <c r="U509" i="2"/>
  <c r="U508" i="2"/>
  <c r="U507" i="2"/>
  <c r="U416" i="2"/>
  <c r="U415" i="2"/>
  <c r="U414" i="2"/>
  <c r="U413" i="2"/>
  <c r="U412" i="2"/>
  <c r="U411" i="2"/>
  <c r="U409" i="2"/>
  <c r="U408" i="2"/>
  <c r="U407" i="2"/>
  <c r="U405" i="2"/>
  <c r="U404" i="2"/>
  <c r="U403" i="2"/>
  <c r="U402" i="2"/>
  <c r="U401" i="2"/>
  <c r="U400" i="2"/>
  <c r="U399" i="2"/>
  <c r="U398" i="2"/>
  <c r="U397" i="2"/>
  <c r="U396" i="2"/>
  <c r="U395" i="2"/>
  <c r="U394" i="2"/>
  <c r="U393" i="2"/>
  <c r="U301" i="2"/>
  <c r="U300" i="2"/>
  <c r="U299" i="2"/>
  <c r="U298" i="2"/>
  <c r="U297" i="2"/>
  <c r="U296" i="2"/>
  <c r="U294" i="2"/>
  <c r="U293" i="2"/>
  <c r="U292" i="2"/>
  <c r="U290" i="2"/>
  <c r="U289" i="2"/>
  <c r="U288" i="2"/>
  <c r="U287" i="2"/>
  <c r="U286" i="2"/>
  <c r="U285" i="2"/>
  <c r="U284" i="2"/>
  <c r="U283" i="2"/>
  <c r="U282" i="2"/>
  <c r="U281" i="2"/>
  <c r="U280" i="2"/>
  <c r="U279" i="2"/>
  <c r="U278" i="2"/>
  <c r="U187" i="2"/>
  <c r="U186" i="2"/>
  <c r="U185" i="2"/>
  <c r="U184" i="2"/>
  <c r="U183" i="2"/>
  <c r="U182" i="2"/>
  <c r="U180" i="2"/>
  <c r="U179" i="2"/>
  <c r="U178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S1099" i="2"/>
  <c r="P1099" i="2"/>
  <c r="M1099" i="2"/>
  <c r="G1099" i="2"/>
  <c r="S984" i="2"/>
  <c r="P984" i="2"/>
  <c r="M984" i="2"/>
  <c r="J984" i="2"/>
  <c r="G984" i="2"/>
  <c r="S866" i="2"/>
  <c r="P866" i="2"/>
  <c r="M866" i="2"/>
  <c r="J866" i="2"/>
  <c r="G866" i="2"/>
  <c r="S752" i="2"/>
  <c r="P752" i="2"/>
  <c r="M752" i="2"/>
  <c r="J752" i="2"/>
  <c r="G752" i="2"/>
  <c r="S635" i="2"/>
  <c r="P635" i="2"/>
  <c r="M635" i="2"/>
  <c r="J635" i="2"/>
  <c r="G635" i="2"/>
  <c r="S520" i="2"/>
  <c r="P520" i="2"/>
  <c r="M520" i="2"/>
  <c r="J520" i="2"/>
  <c r="G520" i="2"/>
  <c r="S406" i="2"/>
  <c r="P406" i="2"/>
  <c r="M406" i="2"/>
  <c r="J406" i="2"/>
  <c r="G406" i="2"/>
  <c r="S291" i="2"/>
  <c r="P291" i="2"/>
  <c r="M291" i="2"/>
  <c r="J291" i="2"/>
  <c r="G291" i="2"/>
  <c r="S177" i="2"/>
  <c r="P177" i="2"/>
  <c r="M177" i="2"/>
  <c r="J177" i="2"/>
  <c r="G177" i="2"/>
  <c r="U71" i="2"/>
  <c r="U70" i="2"/>
  <c r="U69" i="2"/>
  <c r="U68" i="2"/>
  <c r="U67" i="2"/>
  <c r="U66" i="2"/>
  <c r="U64" i="2"/>
  <c r="U63" i="2"/>
  <c r="U62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S65" i="2"/>
  <c r="R78" i="2" s="1"/>
  <c r="P65" i="2"/>
  <c r="M65" i="2"/>
  <c r="J65" i="2"/>
  <c r="G65" i="2"/>
  <c r="S61" i="2"/>
  <c r="P61" i="2"/>
  <c r="M61" i="2"/>
  <c r="J61" i="2"/>
  <c r="G61" i="2"/>
  <c r="U263" i="3"/>
  <c r="U145" i="3"/>
  <c r="U26" i="3"/>
  <c r="S1085" i="2"/>
  <c r="P1085" i="2"/>
  <c r="M1085" i="2"/>
  <c r="J1085" i="2"/>
  <c r="G1085" i="2"/>
  <c r="G1110" i="2" s="1"/>
  <c r="S970" i="2"/>
  <c r="P970" i="2"/>
  <c r="M970" i="2"/>
  <c r="J970" i="2"/>
  <c r="J995" i="2" s="1"/>
  <c r="G970" i="2"/>
  <c r="G995" i="2" s="1"/>
  <c r="S852" i="2"/>
  <c r="P852" i="2"/>
  <c r="M852" i="2"/>
  <c r="J852" i="2"/>
  <c r="J877" i="2" s="1"/>
  <c r="G852" i="2"/>
  <c r="S738" i="2"/>
  <c r="P738" i="2"/>
  <c r="M738" i="2"/>
  <c r="J738" i="2"/>
  <c r="G738" i="2"/>
  <c r="S621" i="2"/>
  <c r="P621" i="2"/>
  <c r="M621" i="2"/>
  <c r="J621" i="2"/>
  <c r="G621" i="2"/>
  <c r="G646" i="2" s="1"/>
  <c r="S506" i="2"/>
  <c r="P506" i="2"/>
  <c r="M506" i="2"/>
  <c r="J506" i="2"/>
  <c r="J531" i="2" s="1"/>
  <c r="G506" i="2"/>
  <c r="G531" i="2" s="1"/>
  <c r="S392" i="2"/>
  <c r="P392" i="2"/>
  <c r="M392" i="2"/>
  <c r="J392" i="2"/>
  <c r="J417" i="2" s="1"/>
  <c r="G392" i="2"/>
  <c r="S277" i="2"/>
  <c r="P277" i="2"/>
  <c r="M277" i="2"/>
  <c r="J277" i="2"/>
  <c r="G277" i="2"/>
  <c r="S163" i="2"/>
  <c r="P163" i="2"/>
  <c r="M163" i="2"/>
  <c r="J163" i="2"/>
  <c r="G163" i="2"/>
  <c r="U948" i="2"/>
  <c r="U1063" i="2"/>
  <c r="U830" i="2"/>
  <c r="U716" i="2"/>
  <c r="U613" i="2"/>
  <c r="U611" i="2"/>
  <c r="U610" i="2"/>
  <c r="U608" i="2"/>
  <c r="U607" i="2"/>
  <c r="U605" i="2"/>
  <c r="U604" i="2"/>
  <c r="U603" i="2"/>
  <c r="U601" i="2"/>
  <c r="U600" i="2"/>
  <c r="U599" i="2"/>
  <c r="U498" i="2"/>
  <c r="U496" i="2"/>
  <c r="U495" i="2"/>
  <c r="U493" i="2"/>
  <c r="U492" i="2"/>
  <c r="U490" i="2"/>
  <c r="U489" i="2"/>
  <c r="U488" i="2"/>
  <c r="U486" i="2"/>
  <c r="U485" i="2"/>
  <c r="U484" i="2"/>
  <c r="U384" i="2"/>
  <c r="U382" i="2"/>
  <c r="U381" i="2"/>
  <c r="U379" i="2"/>
  <c r="U378" i="2"/>
  <c r="U376" i="2"/>
  <c r="U375" i="2"/>
  <c r="U374" i="2"/>
  <c r="U372" i="2"/>
  <c r="U371" i="2"/>
  <c r="U370" i="2"/>
  <c r="U269" i="2"/>
  <c r="U267" i="2"/>
  <c r="U266" i="2"/>
  <c r="U264" i="2"/>
  <c r="U263" i="2"/>
  <c r="U261" i="2"/>
  <c r="U260" i="2"/>
  <c r="U259" i="2"/>
  <c r="U257" i="2"/>
  <c r="U256" i="2"/>
  <c r="U255" i="2"/>
  <c r="U155" i="2"/>
  <c r="U153" i="2"/>
  <c r="U152" i="2"/>
  <c r="U150" i="2"/>
  <c r="U149" i="2"/>
  <c r="U147" i="2"/>
  <c r="U146" i="2"/>
  <c r="U145" i="2"/>
  <c r="U143" i="2"/>
  <c r="U142" i="2"/>
  <c r="U141" i="2"/>
  <c r="U39" i="2"/>
  <c r="U37" i="2"/>
  <c r="U36" i="2"/>
  <c r="U34" i="2"/>
  <c r="U33" i="2"/>
  <c r="U31" i="2"/>
  <c r="U30" i="2"/>
  <c r="U29" i="2"/>
  <c r="U27" i="2"/>
  <c r="U26" i="2"/>
  <c r="U25" i="2"/>
  <c r="R1340" i="2" l="1"/>
  <c r="R536" i="2"/>
  <c r="R538" i="2" s="1"/>
  <c r="R1000" i="2"/>
  <c r="R193" i="2"/>
  <c r="R195" i="2" s="1"/>
  <c r="P302" i="2"/>
  <c r="R651" i="2"/>
  <c r="R653" i="2" s="1"/>
  <c r="R1115" i="2"/>
  <c r="R1228" i="2"/>
  <c r="R307" i="2"/>
  <c r="R309" i="2" s="1"/>
  <c r="R768" i="2"/>
  <c r="R422" i="2"/>
  <c r="R424" i="2" s="1"/>
  <c r="R882" i="2"/>
  <c r="M417" i="2"/>
  <c r="J302" i="2"/>
  <c r="G417" i="2"/>
  <c r="P531" i="2"/>
  <c r="M646" i="2"/>
  <c r="J763" i="2"/>
  <c r="G877" i="2"/>
  <c r="M1110" i="2"/>
  <c r="U396" i="3"/>
  <c r="S395" i="3"/>
  <c r="M302" i="2"/>
  <c r="M763" i="2"/>
  <c r="P756" i="2"/>
  <c r="P763" i="2" s="1"/>
  <c r="U639" i="2"/>
  <c r="P420" i="3"/>
  <c r="M877" i="2"/>
  <c r="S756" i="2"/>
  <c r="R769" i="2" s="1"/>
  <c r="J188" i="2"/>
  <c r="G302" i="2"/>
  <c r="P417" i="2"/>
  <c r="M531" i="2"/>
  <c r="J646" i="2"/>
  <c r="G763" i="2"/>
  <c r="M995" i="2"/>
  <c r="J1110" i="2"/>
  <c r="U285" i="3"/>
  <c r="R315" i="3"/>
  <c r="R198" i="3"/>
  <c r="R199" i="3" s="1"/>
  <c r="U185" i="3"/>
  <c r="S409" i="3"/>
  <c r="U373" i="3"/>
  <c r="S763" i="2"/>
  <c r="U763" i="2" s="1"/>
  <c r="P646" i="2"/>
  <c r="S646" i="2"/>
  <c r="U646" i="2" s="1"/>
  <c r="S531" i="2"/>
  <c r="U531" i="2" s="1"/>
  <c r="S417" i="2"/>
  <c r="U417" i="2" s="1"/>
  <c r="S302" i="2"/>
  <c r="U302" i="2" s="1"/>
  <c r="U61" i="2"/>
  <c r="U635" i="2"/>
  <c r="M188" i="2"/>
  <c r="U65" i="2"/>
  <c r="U177" i="2"/>
  <c r="P188" i="2"/>
  <c r="U291" i="2"/>
  <c r="U752" i="2"/>
  <c r="G188" i="2"/>
  <c r="S188" i="2"/>
  <c r="U406" i="2"/>
  <c r="U866" i="2"/>
  <c r="U520" i="2"/>
  <c r="U984" i="2"/>
  <c r="U163" i="2"/>
  <c r="U392" i="2"/>
  <c r="U621" i="2"/>
  <c r="U852" i="2"/>
  <c r="U277" i="2"/>
  <c r="U506" i="2"/>
  <c r="U738" i="2"/>
  <c r="U970" i="2"/>
  <c r="G47" i="2"/>
  <c r="G72" i="2" s="1"/>
  <c r="R770" i="2" l="1"/>
  <c r="U756" i="2"/>
  <c r="S870" i="2"/>
  <c r="R883" i="2" s="1"/>
  <c r="R884" i="2" s="1"/>
  <c r="P870" i="2"/>
  <c r="P877" i="2" s="1"/>
  <c r="R425" i="3"/>
  <c r="U188" i="2"/>
  <c r="S47" i="2"/>
  <c r="R77" i="2" s="1"/>
  <c r="P47" i="2"/>
  <c r="P72" i="2" s="1"/>
  <c r="M47" i="2"/>
  <c r="J47" i="2"/>
  <c r="J72" i="2" s="1"/>
  <c r="F80" i="3"/>
  <c r="S72" i="2" l="1"/>
  <c r="U72" i="2" s="1"/>
  <c r="R79" i="2"/>
  <c r="U870" i="2"/>
  <c r="S877" i="2"/>
  <c r="U877" i="2" s="1"/>
  <c r="P988" i="2"/>
  <c r="P995" i="2" s="1"/>
  <c r="P303" i="3"/>
  <c r="P310" i="3" s="1"/>
  <c r="S988" i="2"/>
  <c r="R1001" i="2" s="1"/>
  <c r="R1002" i="2" s="1"/>
  <c r="M72" i="2"/>
  <c r="L79" i="2"/>
  <c r="U47" i="2"/>
  <c r="P1103" i="2" l="1"/>
  <c r="P1110" i="2" s="1"/>
  <c r="S1103" i="2"/>
  <c r="R1116" i="2" s="1"/>
  <c r="R1117" i="2" s="1"/>
  <c r="U988" i="2"/>
  <c r="S995" i="2"/>
  <c r="U995" i="2" s="1"/>
  <c r="S413" i="3"/>
  <c r="S303" i="3"/>
  <c r="P1310" i="2"/>
  <c r="U1103" i="2" l="1"/>
  <c r="S1110" i="2"/>
  <c r="U1110" i="2" s="1"/>
  <c r="S1328" i="2"/>
  <c r="R1341" i="2" s="1"/>
  <c r="R1342" i="2" s="1"/>
  <c r="S1216" i="2"/>
  <c r="R1229" i="2" s="1"/>
  <c r="R1230" i="2" s="1"/>
  <c r="U303" i="3"/>
  <c r="R316" i="3"/>
  <c r="R317" i="3" s="1"/>
  <c r="S310" i="3"/>
  <c r="U310" i="3" s="1"/>
  <c r="R426" i="3"/>
  <c r="R427" i="3" s="1"/>
  <c r="U413" i="3"/>
  <c r="S420" i="3"/>
  <c r="U420" i="3" s="1"/>
  <c r="P1328" i="2"/>
  <c r="P1335" i="2" s="1"/>
  <c r="P1216" i="2"/>
  <c r="P1223" i="2" s="1"/>
  <c r="U1328" i="2" l="1"/>
  <c r="S1335" i="2"/>
  <c r="U1335" i="2" s="1"/>
  <c r="U1216" i="2"/>
  <c r="S1223" i="2"/>
  <c r="U1223" i="2" s="1"/>
</calcChain>
</file>

<file path=xl/sharedStrings.xml><?xml version="1.0" encoding="utf-8"?>
<sst xmlns="http://schemas.openxmlformats.org/spreadsheetml/2006/main" count="2320" uniqueCount="124">
  <si>
    <t>Informe Mensual de Avances Fisíco Financiero</t>
  </si>
  <si>
    <t xml:space="preserve"> </t>
  </si>
  <si>
    <t>COMPONENTE/CONCEPTO DE APOYO</t>
  </si>
  <si>
    <t>UNIDAD RESPONSABLE</t>
  </si>
  <si>
    <t>ENTIDAD FEDERATIVA</t>
  </si>
  <si>
    <t>ORGANISMO AUXILIAR / INSTANCIA EJECUTORA</t>
  </si>
  <si>
    <t>PRES. ASIGNADO A LA INSTANCIA EJECUTORA</t>
  </si>
  <si>
    <t>FEDERAL</t>
  </si>
  <si>
    <t>ESTATAL</t>
  </si>
  <si>
    <t>PRODUCTORES</t>
  </si>
  <si>
    <t>PRESUPUESTO LIBERADO POR  FOFAE</t>
  </si>
  <si>
    <t>PERIODO DE INFORME</t>
  </si>
  <si>
    <t>PROYECTO</t>
  </si>
  <si>
    <t>Acción/Actividad</t>
  </si>
  <si>
    <t>Unidad de medida</t>
  </si>
  <si>
    <t>Avance Físico</t>
  </si>
  <si>
    <t>Programado Anual</t>
  </si>
  <si>
    <t>En el Mes</t>
  </si>
  <si>
    <t>Acumulado al Mes</t>
  </si>
  <si>
    <t>Programado</t>
  </si>
  <si>
    <t>Realizado</t>
  </si>
  <si>
    <t>% de avance Anual</t>
  </si>
  <si>
    <t>TOTAL</t>
  </si>
  <si>
    <t>Bien o Servicio</t>
  </si>
  <si>
    <t>Avance Fínanciero</t>
  </si>
  <si>
    <t>Programado
Anual</t>
  </si>
  <si>
    <t>Ejercido</t>
  </si>
  <si>
    <t>Federal</t>
  </si>
  <si>
    <t>Estatal</t>
  </si>
  <si>
    <t>Productores</t>
  </si>
  <si>
    <t>Gastos Técnicos del Proyecto</t>
  </si>
  <si>
    <t>Gastos Operativos Fijos</t>
  </si>
  <si>
    <t>RESUMEN FINANCIERO</t>
  </si>
  <si>
    <t>Ejercido en el mes</t>
  </si>
  <si>
    <t>Sub Total Técnicos del Proyecto</t>
  </si>
  <si>
    <t>Sub Total Gastos Operativos Fijos</t>
  </si>
  <si>
    <t>Observaciones/Aclaraciones</t>
  </si>
  <si>
    <t>REVISÓ</t>
  </si>
  <si>
    <t>AUTORIZACIÓN</t>
  </si>
  <si>
    <t>ELABORÓ</t>
  </si>
  <si>
    <t>Por el SENASICA</t>
  </si>
  <si>
    <t>VALIDÓ</t>
  </si>
  <si>
    <t>Por el Gobierno del Estado</t>
  </si>
  <si>
    <t>COAHUILA</t>
  </si>
  <si>
    <t>JUNTA LOCAL DE SANIDAD VEGETAL DE ARTEAGA COAHUILA</t>
  </si>
  <si>
    <t>MONITOREO</t>
  </si>
  <si>
    <t>SUPERFICIE TRAMPEADA</t>
  </si>
  <si>
    <t>TRAMPAS INSTALADAS</t>
  </si>
  <si>
    <t>TRAMPAS REVISADAS</t>
  </si>
  <si>
    <t>MUSTREO</t>
  </si>
  <si>
    <t>SITIOS MUESTREADOS</t>
  </si>
  <si>
    <t>SUPERFICIE MUESTREADA</t>
  </si>
  <si>
    <t>SUPERFICIE ACUMULADA</t>
  </si>
  <si>
    <t>CONTROL BIOLOGICO</t>
  </si>
  <si>
    <t>SUPERFICIE CONTROLADA</t>
  </si>
  <si>
    <t>SITIOS CONTOLADOS</t>
  </si>
  <si>
    <t>SUPERVISION</t>
  </si>
  <si>
    <t>INFORMES REALIZADOS</t>
  </si>
  <si>
    <t>EVALUACION</t>
  </si>
  <si>
    <t>HECTAREAS</t>
  </si>
  <si>
    <t>NUMERO</t>
  </si>
  <si>
    <t>TRAMPEO</t>
  </si>
  <si>
    <t>ENERO 2019</t>
  </si>
  <si>
    <t>COMITÉ ESTATAL DE SANIDAD VEGETAL DE COAHUILA</t>
  </si>
  <si>
    <t xml:space="preserve">2019 MANEJO FITOSANITARIO DEL MANZANO </t>
  </si>
  <si>
    <t>PLACAS</t>
  </si>
  <si>
    <t xml:space="preserve">SEGURO </t>
  </si>
  <si>
    <t>GASOLINA MAGNA</t>
  </si>
  <si>
    <t>LOTE DE PAPELERIA</t>
  </si>
  <si>
    <t>LOTE DE MATERIAL DE LIMPIEZA</t>
  </si>
  <si>
    <t>LOTE DE MATERIAL DE TRAMPEO</t>
  </si>
  <si>
    <t>FEROMONAS</t>
  </si>
  <si>
    <t>MANTENIMIENTO Y CONSERVACION DE INMUEBLES</t>
  </si>
  <si>
    <t>MANTENIMIENTO DE EQUIPO DE TRANSPORTE</t>
  </si>
  <si>
    <t>SERVICIOS BANCARIOS</t>
  </si>
  <si>
    <t>ENERGIA ELECTRICA</t>
  </si>
  <si>
    <t>TELEFONIA FIJA/INTERNET</t>
  </si>
  <si>
    <t>TELEFONIA MOVIL/TRANSMISION DE DATOS</t>
  </si>
  <si>
    <t>OCTUBRE 2019</t>
  </si>
  <si>
    <t>CHRYSOPA</t>
  </si>
  <si>
    <t>TRICHOGRAMA</t>
  </si>
  <si>
    <t>HONGO ENTOMOPATOGENO</t>
  </si>
  <si>
    <t>PROFESIONAL DE PROYECTO</t>
  </si>
  <si>
    <t>AUXILIAR DE CAMPO</t>
  </si>
  <si>
    <t>SECRETARIA</t>
  </si>
  <si>
    <t>AUXILIAR ADMINISTRATIVO</t>
  </si>
  <si>
    <t>PROFESIONAL DE INFORMATICA</t>
  </si>
  <si>
    <t>PROFESIONAL TECNICO DE CAPACITACION  Y DIVULGACION</t>
  </si>
  <si>
    <t>ING. FELIPE DURAN DE LA PEÑA</t>
  </si>
  <si>
    <t xml:space="preserve">ING. NOE DURAN DE LA PEÑA </t>
  </si>
  <si>
    <t xml:space="preserve">SR. SERGIO FLORES DE LA FUENTE </t>
  </si>
  <si>
    <t>COORDINADOR DE PROYECTO</t>
  </si>
  <si>
    <t>GERENTE GENERAL DEL CESAVECO</t>
  </si>
  <si>
    <t>PRESIDENTE DEL CESAVECO</t>
  </si>
  <si>
    <t>ING. RICARDO E. FRAUSTRO SILLER</t>
  </si>
  <si>
    <t xml:space="preserve">ING. JESUS SALVADOR HURTADO REYES </t>
  </si>
  <si>
    <t xml:space="preserve">ING. ARNOLDO GERARDO MARTINEZ CANO </t>
  </si>
  <si>
    <t>ENCARGADO DE DESPACHO DE LA REPRESENTACION ESTATAL DE LA SADER EN COAHUILA</t>
  </si>
  <si>
    <t>REPRESENTANTE ESTATAL FITOZOOSANITARIO  Y DE INOCUIDAD AGROPECUARIA Y ACUICOLA  DEL SENASICA EN COAHUILA</t>
  </si>
  <si>
    <t xml:space="preserve">SUBSECRETARIO DE DESARROLLO RURAL DEL GOBIERNO DEL ESTADO DE COAHUILA </t>
  </si>
  <si>
    <t>DIRECCIÓN GENERAL DE SANIDAD VEGETAL</t>
  </si>
  <si>
    <t>ENERO A MARZO 2019 PRIMER TRIMESTRE</t>
  </si>
  <si>
    <t>ABRIL A JUNIO 2019 SEGUNDO TRIMESTRE</t>
  </si>
  <si>
    <t xml:space="preserve">JULIO A SEPTIEMBRE 2019 TERCER TRIMESTRE  </t>
  </si>
  <si>
    <t>FEBRERO 2019</t>
  </si>
  <si>
    <t>MARZO 2019</t>
  </si>
  <si>
    <t>ABRIL  2019</t>
  </si>
  <si>
    <t>MAYO  2019</t>
  </si>
  <si>
    <t>JUNIO 2019</t>
  </si>
  <si>
    <t>JULIO 2019</t>
  </si>
  <si>
    <t>AGOSTO  2019</t>
  </si>
  <si>
    <t>SEPTIEMBRE 2019</t>
  </si>
  <si>
    <t>Ejercido en el Trimestre</t>
  </si>
  <si>
    <t>Acumulado al Trimestre</t>
  </si>
  <si>
    <t xml:space="preserve">En el Trimestre </t>
  </si>
  <si>
    <t xml:space="preserve">Acumulado al Trimestre </t>
  </si>
  <si>
    <t>ING. RICARDO DAVILA VALDEZ</t>
  </si>
  <si>
    <t>NOVIEMBRE 2019</t>
  </si>
  <si>
    <t>Por la Representacion de la SADER en el Estado</t>
  </si>
  <si>
    <t>DICIEMBRE  2019</t>
  </si>
  <si>
    <t>OCTUBRE A DICIEMBRE  2019 CUARTO TRIMESTRE</t>
  </si>
  <si>
    <t>En el Trimestre</t>
  </si>
  <si>
    <t>Informe Trimestral de Avances Fisíco Financiero</t>
  </si>
  <si>
    <t>CAMPAÑAS FITOZOOSANITARIAS / PREVENCION, CONTROL O ERRADICACIÓN DE PLAGAS FITOSANITARIAS REGLAMENTADAS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</si>
</sst>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9.75"/>
      <color rgb="FF000000"/>
      <name val="Calibri"/>
      <family val="2"/>
    </font>
    <font>
      <b/>
      <sz val="16.2"/>
      <color rgb="FF69696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0.15"/>
      <color rgb="FF000000"/>
      <name val="Calibri"/>
      <family val="2"/>
    </font>
    <font>
      <b/>
      <sz val="12"/>
      <color rgb="FF000000"/>
      <name val="Calibri"/>
      <family val="2"/>
    </font>
    <font>
      <sz val="9.75"/>
      <color rgb="FF000000"/>
      <name val="Times New Roman"/>
      <family val="2"/>
    </font>
    <font>
      <sz val="11"/>
      <color rgb="FF000000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  "/>
    </font>
    <font>
      <sz val="11"/>
      <color theme="1"/>
      <name val="Calibri  "/>
    </font>
    <font>
      <b/>
      <sz val="9"/>
      <color rgb="FF000000"/>
      <name val="Arial"/>
      <family val="2"/>
    </font>
    <font>
      <b/>
      <sz val="10"/>
      <color theme="1"/>
      <name val="Calibri"/>
      <family val="2"/>
    </font>
    <font>
      <b/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6">
    <xf numFmtId="0" fontId="0" fillId="0" borderId="0" xfId="0"/>
    <xf numFmtId="0" fontId="2" fillId="0" borderId="0" xfId="0" applyFont="1" applyAlignment="1"/>
    <xf numFmtId="0" fontId="4" fillId="0" borderId="0" xfId="0" applyNumberFormat="1" applyFont="1" applyAlignment="1" applyProtection="1">
      <alignment vertical="center" wrapText="1" readingOrder="1"/>
    </xf>
    <xf numFmtId="0" fontId="0" fillId="0" borderId="1" xfId="0" applyBorder="1"/>
    <xf numFmtId="0" fontId="0" fillId="0" borderId="8" xfId="0" applyBorder="1"/>
    <xf numFmtId="0" fontId="5" fillId="0" borderId="22" xfId="0" applyNumberFormat="1" applyFont="1" applyBorder="1" applyAlignment="1" applyProtection="1">
      <alignment horizontal="center" vertical="center" wrapText="1" readingOrder="1"/>
    </xf>
    <xf numFmtId="0" fontId="9" fillId="0" borderId="7" xfId="0" applyNumberFormat="1" applyFont="1" applyBorder="1" applyAlignment="1" applyProtection="1">
      <alignment horizontal="left" vertical="top" wrapText="1" readingOrder="1"/>
    </xf>
    <xf numFmtId="0" fontId="5" fillId="0" borderId="60" xfId="0" applyNumberFormat="1" applyFont="1" applyBorder="1" applyAlignment="1" applyProtection="1">
      <alignment horizontal="center" vertical="center" wrapText="1" readingOrder="1"/>
    </xf>
    <xf numFmtId="0" fontId="5" fillId="0" borderId="0" xfId="0" applyNumberFormat="1" applyFont="1" applyBorder="1" applyAlignment="1" applyProtection="1">
      <alignment horizontal="center" vertical="center" wrapText="1" readingOrder="1"/>
    </xf>
    <xf numFmtId="0" fontId="5" fillId="0" borderId="61" xfId="0" applyNumberFormat="1" applyFont="1" applyBorder="1" applyAlignment="1" applyProtection="1">
      <alignment horizontal="center" vertical="center" wrapText="1" readingOrder="1"/>
    </xf>
    <xf numFmtId="0" fontId="5" fillId="0" borderId="62" xfId="0" applyNumberFormat="1" applyFont="1" applyBorder="1" applyAlignment="1" applyProtection="1">
      <alignment horizontal="center" vertical="center" wrapText="1" readingOrder="1"/>
    </xf>
    <xf numFmtId="0" fontId="5" fillId="0" borderId="63" xfId="0" applyNumberFormat="1" applyFont="1" applyBorder="1" applyAlignment="1" applyProtection="1">
      <alignment horizontal="center" vertical="center" wrapText="1" readingOrder="1"/>
    </xf>
    <xf numFmtId="4" fontId="5" fillId="0" borderId="60" xfId="0" applyNumberFormat="1" applyFont="1" applyBorder="1" applyAlignment="1" applyProtection="1">
      <alignment horizontal="right" vertical="center" wrapText="1" readingOrder="1"/>
    </xf>
    <xf numFmtId="4" fontId="5" fillId="0" borderId="63" xfId="0" applyNumberFormat="1" applyFont="1" applyBorder="1" applyAlignment="1" applyProtection="1">
      <alignment horizontal="right" vertical="center" wrapText="1" readingOrder="1"/>
    </xf>
    <xf numFmtId="4" fontId="5" fillId="0" borderId="64" xfId="0" applyNumberFormat="1" applyFont="1" applyBorder="1" applyAlignment="1" applyProtection="1">
      <alignment horizontal="right" vertical="center" wrapText="1" readingOrder="1"/>
    </xf>
    <xf numFmtId="4" fontId="5" fillId="0" borderId="33" xfId="0" applyNumberFormat="1" applyFont="1" applyBorder="1" applyAlignment="1" applyProtection="1">
      <alignment horizontal="right" vertical="center" wrapText="1" readingOrder="1"/>
    </xf>
    <xf numFmtId="0" fontId="7" fillId="0" borderId="0" xfId="0" applyNumberFormat="1" applyFont="1" applyBorder="1" applyAlignment="1" applyProtection="1">
      <alignment horizontal="center" vertical="center" wrapText="1" readingOrder="1"/>
    </xf>
    <xf numFmtId="0" fontId="7" fillId="0" borderId="44" xfId="0" applyNumberFormat="1" applyFont="1" applyBorder="1" applyAlignment="1" applyProtection="1">
      <alignment horizontal="center" vertical="center" wrapText="1" readingOrder="1"/>
    </xf>
    <xf numFmtId="0" fontId="7" fillId="0" borderId="8" xfId="0" applyNumberFormat="1" applyFont="1" applyBorder="1" applyAlignment="1" applyProtection="1">
      <alignment horizontal="center" vertical="center" wrapText="1" readingOrder="1"/>
    </xf>
    <xf numFmtId="0" fontId="7" fillId="0" borderId="67" xfId="0" applyNumberFormat="1" applyFont="1" applyBorder="1" applyAlignment="1" applyProtection="1">
      <alignment horizontal="center" vertical="center" wrapText="1" readingOrder="1"/>
    </xf>
    <xf numFmtId="0" fontId="7" fillId="0" borderId="68" xfId="0" applyNumberFormat="1" applyFont="1" applyBorder="1" applyAlignment="1" applyProtection="1">
      <alignment horizontal="center" vertical="center" wrapText="1" readingOrder="1"/>
    </xf>
    <xf numFmtId="0" fontId="7" fillId="0" borderId="55" xfId="0" applyNumberFormat="1" applyFont="1" applyBorder="1" applyAlignment="1" applyProtection="1">
      <alignment horizontal="center" vertical="center" wrapText="1" readingOrder="1"/>
    </xf>
    <xf numFmtId="0" fontId="7" fillId="0" borderId="52" xfId="0" applyNumberFormat="1" applyFont="1" applyBorder="1" applyAlignment="1" applyProtection="1">
      <alignment horizontal="center" vertical="center" wrapText="1" readingOrder="1"/>
    </xf>
    <xf numFmtId="0" fontId="0" fillId="0" borderId="0" xfId="0" applyBorder="1"/>
    <xf numFmtId="4" fontId="5" fillId="0" borderId="70" xfId="0" applyNumberFormat="1" applyFont="1" applyBorder="1" applyAlignment="1" applyProtection="1">
      <alignment horizontal="right" vertical="center" wrapText="1" readingOrder="1"/>
    </xf>
    <xf numFmtId="4" fontId="5" fillId="0" borderId="71" xfId="0" applyNumberFormat="1" applyFont="1" applyBorder="1" applyAlignment="1" applyProtection="1">
      <alignment horizontal="right" vertical="center" wrapText="1" readingOrder="1"/>
    </xf>
    <xf numFmtId="4" fontId="6" fillId="0" borderId="53" xfId="0" applyNumberFormat="1" applyFont="1" applyBorder="1" applyAlignment="1" applyProtection="1">
      <alignment horizontal="right" vertical="center" wrapText="1" readingOrder="1"/>
    </xf>
    <xf numFmtId="0" fontId="0" fillId="0" borderId="33" xfId="0" applyBorder="1"/>
    <xf numFmtId="0" fontId="0" fillId="0" borderId="32" xfId="0" applyBorder="1"/>
    <xf numFmtId="0" fontId="0" fillId="0" borderId="52" xfId="0" applyBorder="1"/>
    <xf numFmtId="0" fontId="0" fillId="0" borderId="45" xfId="0" applyBorder="1"/>
    <xf numFmtId="0" fontId="7" fillId="0" borderId="58" xfId="0" applyNumberFormat="1" applyFont="1" applyBorder="1" applyAlignment="1" applyProtection="1">
      <alignment vertical="center" wrapText="1" readingOrder="1"/>
    </xf>
    <xf numFmtId="0" fontId="7" fillId="0" borderId="1" xfId="0" applyNumberFormat="1" applyFont="1" applyBorder="1" applyAlignment="1" applyProtection="1">
      <alignment vertical="center" wrapText="1" readingOrder="1"/>
    </xf>
    <xf numFmtId="0" fontId="0" fillId="0" borderId="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0" xfId="0" applyFill="1"/>
    <xf numFmtId="49" fontId="11" fillId="0" borderId="0" xfId="0" applyNumberFormat="1" applyFont="1" applyBorder="1" applyAlignment="1"/>
    <xf numFmtId="49" fontId="12" fillId="0" borderId="0" xfId="0" applyNumberFormat="1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49" fontId="6" fillId="0" borderId="8" xfId="0" applyNumberFormat="1" applyFont="1" applyBorder="1" applyAlignment="1" applyProtection="1">
      <alignment horizontal="center" vertical="top" wrapText="1" readingOrder="1"/>
    </xf>
    <xf numFmtId="3" fontId="6" fillId="0" borderId="52" xfId="0" applyNumberFormat="1" applyFont="1" applyBorder="1" applyAlignment="1" applyProtection="1">
      <alignment horizontal="center" vertical="top" wrapText="1" readingOrder="1"/>
    </xf>
    <xf numFmtId="3" fontId="6" fillId="0" borderId="55" xfId="0" applyNumberFormat="1" applyFont="1" applyBorder="1" applyAlignment="1" applyProtection="1">
      <alignment horizontal="center" vertical="top" wrapText="1" readingOrder="1"/>
    </xf>
    <xf numFmtId="3" fontId="6" fillId="0" borderId="53" xfId="0" applyNumberFormat="1" applyFont="1" applyBorder="1" applyAlignment="1" applyProtection="1">
      <alignment horizontal="center" vertical="top" wrapText="1" readingOrder="1"/>
    </xf>
    <xf numFmtId="3" fontId="6" fillId="0" borderId="0" xfId="0" applyNumberFormat="1" applyFont="1" applyBorder="1" applyAlignment="1" applyProtection="1">
      <alignment horizontal="center" vertical="top" wrapText="1" readingOrder="1"/>
    </xf>
    <xf numFmtId="0" fontId="7" fillId="0" borderId="44" xfId="0" applyNumberFormat="1" applyFont="1" applyBorder="1" applyAlignment="1" applyProtection="1">
      <alignment horizontal="center" vertical="center" wrapText="1" readingOrder="1"/>
    </xf>
    <xf numFmtId="0" fontId="7" fillId="0" borderId="52" xfId="0" applyNumberFormat="1" applyFont="1" applyBorder="1" applyAlignment="1" applyProtection="1">
      <alignment horizontal="center" vertical="center" wrapText="1" readingOrder="1"/>
    </xf>
    <xf numFmtId="0" fontId="7" fillId="0" borderId="0" xfId="0" applyNumberFormat="1" applyFont="1" applyBorder="1" applyAlignment="1" applyProtection="1">
      <alignment horizontal="center" vertical="center" wrapText="1" readingOrder="1"/>
    </xf>
    <xf numFmtId="0" fontId="7" fillId="0" borderId="8" xfId="0" applyNumberFormat="1" applyFont="1" applyBorder="1" applyAlignment="1" applyProtection="1">
      <alignment horizontal="center" vertical="center" wrapText="1" readingOrder="1"/>
    </xf>
    <xf numFmtId="49" fontId="6" fillId="0" borderId="0" xfId="0" applyNumberFormat="1" applyFont="1" applyBorder="1" applyAlignment="1" applyProtection="1">
      <alignment horizontal="center" vertical="top" wrapText="1" readingOrder="1"/>
    </xf>
    <xf numFmtId="3" fontId="6" fillId="0" borderId="56" xfId="0" applyNumberFormat="1" applyFont="1" applyBorder="1" applyAlignment="1" applyProtection="1">
      <alignment horizontal="center" vertical="top" wrapText="1" readingOrder="1"/>
    </xf>
    <xf numFmtId="0" fontId="0" fillId="0" borderId="33" xfId="0" applyBorder="1" applyAlignment="1">
      <alignment horizontal="center"/>
    </xf>
    <xf numFmtId="49" fontId="6" fillId="0" borderId="0" xfId="0" applyNumberFormat="1" applyFont="1" applyBorder="1" applyAlignment="1" applyProtection="1">
      <alignment horizontal="left" vertical="top" wrapText="1" indent="1" readingOrder="1"/>
    </xf>
    <xf numFmtId="49" fontId="6" fillId="0" borderId="56" xfId="0" applyNumberFormat="1" applyFont="1" applyBorder="1" applyAlignment="1" applyProtection="1">
      <alignment horizontal="left" vertical="top" wrapText="1" indent="1" readingOrder="1"/>
    </xf>
    <xf numFmtId="49" fontId="6" fillId="0" borderId="52" xfId="0" applyNumberFormat="1" applyFont="1" applyBorder="1" applyAlignment="1" applyProtection="1">
      <alignment horizontal="left" vertical="top" indent="1" readingOrder="1"/>
    </xf>
    <xf numFmtId="49" fontId="6" fillId="0" borderId="0" xfId="0" applyNumberFormat="1" applyFont="1" applyBorder="1" applyAlignment="1" applyProtection="1">
      <alignment horizontal="left" vertical="top" indent="1" readingOrder="1"/>
    </xf>
    <xf numFmtId="49" fontId="5" fillId="0" borderId="52" xfId="0" applyNumberFormat="1" applyFont="1" applyBorder="1" applyAlignment="1" applyProtection="1">
      <alignment horizontal="left" vertical="top" indent="1" readingOrder="1"/>
    </xf>
    <xf numFmtId="49" fontId="6" fillId="0" borderId="56" xfId="0" applyNumberFormat="1" applyFont="1" applyBorder="1" applyAlignment="1" applyProtection="1">
      <alignment horizontal="left" vertical="top" indent="1" readingOrder="1"/>
    </xf>
    <xf numFmtId="3" fontId="6" fillId="0" borderId="8" xfId="0" applyNumberFormat="1" applyFont="1" applyBorder="1" applyAlignment="1" applyProtection="1">
      <alignment horizontal="center" vertical="top" wrapText="1" readingOrder="1"/>
    </xf>
    <xf numFmtId="3" fontId="6" fillId="0" borderId="73" xfId="0" applyNumberFormat="1" applyFont="1" applyBorder="1" applyAlignment="1" applyProtection="1">
      <alignment horizontal="center" vertical="top" wrapText="1" readingOrder="1"/>
    </xf>
    <xf numFmtId="0" fontId="0" fillId="0" borderId="33" xfId="0" applyBorder="1" applyAlignment="1">
      <alignment horizontal="center"/>
    </xf>
    <xf numFmtId="3" fontId="6" fillId="0" borderId="55" xfId="0" applyNumberFormat="1" applyFont="1" applyBorder="1" applyAlignment="1" applyProtection="1">
      <alignment horizontal="center" vertical="top" wrapText="1" readingOrder="1"/>
    </xf>
    <xf numFmtId="3" fontId="6" fillId="0" borderId="0" xfId="0" applyNumberFormat="1" applyFont="1" applyBorder="1" applyAlignment="1" applyProtection="1">
      <alignment horizontal="center" vertical="top" wrapText="1" readingOrder="1"/>
    </xf>
    <xf numFmtId="3" fontId="6" fillId="0" borderId="8" xfId="0" applyNumberFormat="1" applyFont="1" applyBorder="1" applyAlignment="1" applyProtection="1">
      <alignment horizontal="center" vertical="top" wrapText="1" readingOrder="1"/>
    </xf>
    <xf numFmtId="0" fontId="0" fillId="0" borderId="0" xfId="0" applyBorder="1" applyAlignment="1">
      <alignment horizontal="center"/>
    </xf>
    <xf numFmtId="0" fontId="7" fillId="0" borderId="52" xfId="0" applyNumberFormat="1" applyFont="1" applyBorder="1" applyAlignment="1" applyProtection="1">
      <alignment horizontal="center" vertical="center" wrapText="1" readingOrder="1"/>
    </xf>
    <xf numFmtId="0" fontId="7" fillId="0" borderId="0" xfId="0" applyNumberFormat="1" applyFont="1" applyBorder="1" applyAlignment="1" applyProtection="1">
      <alignment horizontal="center" vertical="center" wrapText="1" readingOrder="1"/>
    </xf>
    <xf numFmtId="0" fontId="7" fillId="0" borderId="8" xfId="0" applyNumberFormat="1" applyFont="1" applyBorder="1" applyAlignment="1" applyProtection="1">
      <alignment horizontal="center" vertical="center" wrapText="1" readingOrder="1"/>
    </xf>
    <xf numFmtId="0" fontId="7" fillId="0" borderId="44" xfId="0" applyNumberFormat="1" applyFont="1" applyBorder="1" applyAlignment="1" applyProtection="1">
      <alignment horizontal="center" vertical="center" wrapText="1" readingOrder="1"/>
    </xf>
    <xf numFmtId="49" fontId="6" fillId="0" borderId="8" xfId="0" applyNumberFormat="1" applyFont="1" applyBorder="1" applyAlignment="1" applyProtection="1">
      <alignment horizontal="center" vertical="top" wrapText="1" readingOrder="1"/>
    </xf>
    <xf numFmtId="3" fontId="6" fillId="0" borderId="52" xfId="0" applyNumberFormat="1" applyFont="1" applyBorder="1" applyAlignment="1" applyProtection="1">
      <alignment horizontal="center" vertical="top" wrapText="1" readingOrder="1"/>
    </xf>
    <xf numFmtId="3" fontId="6" fillId="0" borderId="56" xfId="0" applyNumberFormat="1" applyFont="1" applyBorder="1" applyAlignment="1" applyProtection="1">
      <alignment horizontal="center" vertical="top" wrapText="1" readingOrder="1"/>
    </xf>
    <xf numFmtId="3" fontId="6" fillId="0" borderId="73" xfId="0" applyNumberFormat="1" applyFont="1" applyBorder="1" applyAlignment="1" applyProtection="1">
      <alignment horizontal="center" vertical="top" wrapText="1" readingOrder="1"/>
    </xf>
    <xf numFmtId="3" fontId="6" fillId="0" borderId="53" xfId="0" applyNumberFormat="1" applyFont="1" applyBorder="1" applyAlignment="1" applyProtection="1">
      <alignment horizontal="center" vertical="top" wrapText="1" readingOrder="1"/>
    </xf>
    <xf numFmtId="49" fontId="6" fillId="0" borderId="0" xfId="0" applyNumberFormat="1" applyFont="1" applyBorder="1" applyAlignment="1" applyProtection="1">
      <alignment horizontal="center" vertical="top" wrapText="1" readingOrder="1"/>
    </xf>
    <xf numFmtId="0" fontId="0" fillId="0" borderId="33" xfId="0" applyBorder="1" applyAlignment="1">
      <alignment horizontal="center"/>
    </xf>
    <xf numFmtId="3" fontId="6" fillId="0" borderId="55" xfId="0" applyNumberFormat="1" applyFont="1" applyBorder="1" applyAlignment="1" applyProtection="1">
      <alignment horizontal="center" vertical="top" wrapText="1" readingOrder="1"/>
    </xf>
    <xf numFmtId="3" fontId="6" fillId="0" borderId="0" xfId="0" applyNumberFormat="1" applyFont="1" applyBorder="1" applyAlignment="1" applyProtection="1">
      <alignment horizontal="center" vertical="top" wrapText="1" readingOrder="1"/>
    </xf>
    <xf numFmtId="3" fontId="6" fillId="0" borderId="8" xfId="0" applyNumberFormat="1" applyFont="1" applyBorder="1" applyAlignment="1" applyProtection="1">
      <alignment horizontal="center" vertical="top" wrapText="1" readingOrder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7" fillId="0" borderId="52" xfId="0" applyNumberFormat="1" applyFont="1" applyBorder="1" applyAlignment="1" applyProtection="1">
      <alignment horizontal="center" vertical="center" wrapText="1" readingOrder="1"/>
    </xf>
    <xf numFmtId="0" fontId="7" fillId="0" borderId="0" xfId="0" applyNumberFormat="1" applyFont="1" applyBorder="1" applyAlignment="1" applyProtection="1">
      <alignment horizontal="center" vertical="center" wrapText="1" readingOrder="1"/>
    </xf>
    <xf numFmtId="0" fontId="7" fillId="0" borderId="8" xfId="0" applyNumberFormat="1" applyFont="1" applyBorder="1" applyAlignment="1" applyProtection="1">
      <alignment horizontal="center" vertical="center" wrapText="1" readingOrder="1"/>
    </xf>
    <xf numFmtId="0" fontId="7" fillId="0" borderId="44" xfId="0" applyNumberFormat="1" applyFont="1" applyBorder="1" applyAlignment="1" applyProtection="1">
      <alignment horizontal="center" vertical="center" wrapText="1" readingOrder="1"/>
    </xf>
    <xf numFmtId="49" fontId="6" fillId="0" borderId="8" xfId="0" applyNumberFormat="1" applyFont="1" applyBorder="1" applyAlignment="1" applyProtection="1">
      <alignment horizontal="center" vertical="top" wrapText="1" readingOrder="1"/>
    </xf>
    <xf numFmtId="3" fontId="6" fillId="0" borderId="52" xfId="0" applyNumberFormat="1" applyFont="1" applyBorder="1" applyAlignment="1" applyProtection="1">
      <alignment horizontal="center" vertical="top" wrapText="1" readingOrder="1"/>
    </xf>
    <xf numFmtId="3" fontId="6" fillId="0" borderId="56" xfId="0" applyNumberFormat="1" applyFont="1" applyBorder="1" applyAlignment="1" applyProtection="1">
      <alignment horizontal="center" vertical="top" wrapText="1" readingOrder="1"/>
    </xf>
    <xf numFmtId="3" fontId="6" fillId="0" borderId="73" xfId="0" applyNumberFormat="1" applyFont="1" applyBorder="1" applyAlignment="1" applyProtection="1">
      <alignment horizontal="center" vertical="top" wrapText="1" readingOrder="1"/>
    </xf>
    <xf numFmtId="3" fontId="6" fillId="0" borderId="53" xfId="0" applyNumberFormat="1" applyFont="1" applyBorder="1" applyAlignment="1" applyProtection="1">
      <alignment horizontal="center" vertical="top" wrapText="1" readingOrder="1"/>
    </xf>
    <xf numFmtId="49" fontId="6" fillId="0" borderId="0" xfId="0" applyNumberFormat="1" applyFont="1" applyBorder="1" applyAlignment="1" applyProtection="1">
      <alignment horizontal="center" vertical="top" wrapText="1" readingOrder="1"/>
    </xf>
    <xf numFmtId="0" fontId="0" fillId="0" borderId="33" xfId="0" applyBorder="1" applyAlignment="1">
      <alignment horizontal="center"/>
    </xf>
    <xf numFmtId="0" fontId="7" fillId="0" borderId="0" xfId="0" applyNumberFormat="1" applyFont="1" applyBorder="1" applyAlignment="1" applyProtection="1">
      <alignment horizontal="center" vertical="center" wrapText="1" readingOrder="1"/>
    </xf>
    <xf numFmtId="0" fontId="7" fillId="0" borderId="8" xfId="0" applyNumberFormat="1" applyFont="1" applyBorder="1" applyAlignment="1" applyProtection="1">
      <alignment horizontal="center" vertical="center" wrapText="1" readingOrder="1"/>
    </xf>
    <xf numFmtId="49" fontId="6" fillId="0" borderId="0" xfId="0" applyNumberFormat="1" applyFont="1" applyBorder="1" applyAlignment="1" applyProtection="1">
      <alignment horizontal="center" vertical="top" wrapText="1" readingOrder="1"/>
    </xf>
    <xf numFmtId="49" fontId="6" fillId="0" borderId="8" xfId="0" applyNumberFormat="1" applyFont="1" applyBorder="1" applyAlignment="1" applyProtection="1">
      <alignment horizontal="center" vertical="top" wrapText="1" readingOrder="1"/>
    </xf>
    <xf numFmtId="3" fontId="6" fillId="0" borderId="52" xfId="0" applyNumberFormat="1" applyFont="1" applyBorder="1" applyAlignment="1" applyProtection="1">
      <alignment horizontal="center" vertical="top" wrapText="1" readingOrder="1"/>
    </xf>
    <xf numFmtId="3" fontId="6" fillId="0" borderId="56" xfId="0" applyNumberFormat="1" applyFont="1" applyBorder="1" applyAlignment="1" applyProtection="1">
      <alignment horizontal="center" vertical="top" wrapText="1" readingOrder="1"/>
    </xf>
    <xf numFmtId="3" fontId="6" fillId="0" borderId="55" xfId="0" applyNumberFormat="1" applyFont="1" applyBorder="1" applyAlignment="1" applyProtection="1">
      <alignment horizontal="center" vertical="top" wrapText="1" readingOrder="1"/>
    </xf>
    <xf numFmtId="3" fontId="6" fillId="0" borderId="53" xfId="0" applyNumberFormat="1" applyFont="1" applyBorder="1" applyAlignment="1" applyProtection="1">
      <alignment horizontal="center" vertical="top" wrapText="1" readingOrder="1"/>
    </xf>
    <xf numFmtId="3" fontId="6" fillId="0" borderId="0" xfId="0" applyNumberFormat="1" applyFont="1" applyBorder="1" applyAlignment="1" applyProtection="1">
      <alignment horizontal="center" vertical="top" wrapText="1" readingOrder="1"/>
    </xf>
    <xf numFmtId="3" fontId="6" fillId="0" borderId="8" xfId="0" applyNumberFormat="1" applyFont="1" applyBorder="1" applyAlignment="1" applyProtection="1">
      <alignment horizontal="center" vertical="top" wrapText="1" readingOrder="1"/>
    </xf>
    <xf numFmtId="0" fontId="7" fillId="0" borderId="44" xfId="0" applyNumberFormat="1" applyFont="1" applyBorder="1" applyAlignment="1" applyProtection="1">
      <alignment horizontal="center" vertical="center" wrapText="1" readingOrder="1"/>
    </xf>
    <xf numFmtId="3" fontId="6" fillId="0" borderId="73" xfId="0" applyNumberFormat="1" applyFont="1" applyBorder="1" applyAlignment="1" applyProtection="1">
      <alignment horizontal="center" vertical="top" wrapText="1" readingOrder="1"/>
    </xf>
    <xf numFmtId="0" fontId="7" fillId="0" borderId="52" xfId="0" applyNumberFormat="1" applyFont="1" applyBorder="1" applyAlignment="1" applyProtection="1">
      <alignment horizontal="center" vertical="center" wrapText="1" readingOrder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3" xfId="0" applyBorder="1" applyAlignment="1">
      <alignment horizontal="center"/>
    </xf>
    <xf numFmtId="49" fontId="6" fillId="0" borderId="0" xfId="0" applyNumberFormat="1" applyFont="1" applyBorder="1" applyAlignment="1" applyProtection="1">
      <alignment horizontal="center" vertical="top" wrapText="1" readingOrder="1"/>
    </xf>
    <xf numFmtId="0" fontId="7" fillId="0" borderId="52" xfId="0" applyNumberFormat="1" applyFont="1" applyBorder="1" applyAlignment="1" applyProtection="1">
      <alignment horizontal="center" vertical="center" wrapText="1" readingOrder="1"/>
    </xf>
    <xf numFmtId="0" fontId="7" fillId="0" borderId="0" xfId="0" applyNumberFormat="1" applyFont="1" applyBorder="1" applyAlignment="1" applyProtection="1">
      <alignment horizontal="center" vertical="center" wrapText="1" readingOrder="1"/>
    </xf>
    <xf numFmtId="0" fontId="7" fillId="0" borderId="8" xfId="0" applyNumberFormat="1" applyFont="1" applyBorder="1" applyAlignment="1" applyProtection="1">
      <alignment horizontal="center" vertical="center" wrapText="1" readingOrder="1"/>
    </xf>
    <xf numFmtId="0" fontId="7" fillId="0" borderId="44" xfId="0" applyNumberFormat="1" applyFont="1" applyBorder="1" applyAlignment="1" applyProtection="1">
      <alignment horizontal="center" vertical="center" wrapText="1" readingOrder="1"/>
    </xf>
    <xf numFmtId="0" fontId="0" fillId="0" borderId="0" xfId="0" applyBorder="1" applyAlignment="1">
      <alignment horizontal="center"/>
    </xf>
    <xf numFmtId="0" fontId="0" fillId="0" borderId="33" xfId="0" applyBorder="1" applyAlignment="1">
      <alignment horizontal="center"/>
    </xf>
    <xf numFmtId="49" fontId="6" fillId="0" borderId="0" xfId="0" applyNumberFormat="1" applyFont="1" applyBorder="1" applyAlignment="1" applyProtection="1">
      <alignment horizontal="center" vertical="top" wrapText="1" readingOrder="1"/>
    </xf>
    <xf numFmtId="49" fontId="6" fillId="0" borderId="8" xfId="0" applyNumberFormat="1" applyFont="1" applyBorder="1" applyAlignment="1" applyProtection="1">
      <alignment horizontal="center" vertical="top" wrapText="1" readingOrder="1"/>
    </xf>
    <xf numFmtId="3" fontId="6" fillId="0" borderId="52" xfId="0" applyNumberFormat="1" applyFont="1" applyBorder="1" applyAlignment="1" applyProtection="1">
      <alignment horizontal="center" vertical="top" wrapText="1" readingOrder="1"/>
    </xf>
    <xf numFmtId="0" fontId="7" fillId="0" borderId="52" xfId="0" applyNumberFormat="1" applyFont="1" applyBorder="1" applyAlignment="1" applyProtection="1">
      <alignment horizontal="center" vertical="center" wrapText="1" readingOrder="1"/>
    </xf>
    <xf numFmtId="0" fontId="7" fillId="0" borderId="0" xfId="0" applyNumberFormat="1" applyFont="1" applyBorder="1" applyAlignment="1" applyProtection="1">
      <alignment horizontal="center" vertical="center" wrapText="1" readingOrder="1"/>
    </xf>
    <xf numFmtId="0" fontId="7" fillId="0" borderId="8" xfId="0" applyNumberFormat="1" applyFont="1" applyBorder="1" applyAlignment="1" applyProtection="1">
      <alignment horizontal="center" vertical="center" wrapText="1" readingOrder="1"/>
    </xf>
    <xf numFmtId="0" fontId="7" fillId="0" borderId="44" xfId="0" applyNumberFormat="1" applyFont="1" applyBorder="1" applyAlignment="1" applyProtection="1">
      <alignment horizontal="center" vertical="center" wrapText="1" readingOrder="1"/>
    </xf>
    <xf numFmtId="3" fontId="6" fillId="0" borderId="56" xfId="0" applyNumberFormat="1" applyFont="1" applyBorder="1" applyAlignment="1" applyProtection="1">
      <alignment horizontal="center" vertical="top" wrapText="1" readingOrder="1"/>
    </xf>
    <xf numFmtId="3" fontId="6" fillId="0" borderId="55" xfId="0" applyNumberFormat="1" applyFont="1" applyBorder="1" applyAlignment="1" applyProtection="1">
      <alignment horizontal="center" vertical="top" wrapText="1" readingOrder="1"/>
    </xf>
    <xf numFmtId="3" fontId="6" fillId="0" borderId="0" xfId="0" applyNumberFormat="1" applyFont="1" applyBorder="1" applyAlignment="1" applyProtection="1">
      <alignment horizontal="center" vertical="top" wrapText="1" readingOrder="1"/>
    </xf>
    <xf numFmtId="3" fontId="6" fillId="0" borderId="8" xfId="0" applyNumberFormat="1" applyFont="1" applyBorder="1" applyAlignment="1" applyProtection="1">
      <alignment horizontal="center" vertical="top" wrapText="1" readingOrder="1"/>
    </xf>
    <xf numFmtId="3" fontId="6" fillId="0" borderId="73" xfId="0" applyNumberFormat="1" applyFont="1" applyBorder="1" applyAlignment="1" applyProtection="1">
      <alignment horizontal="center" vertical="top" wrapText="1" readingOrder="1"/>
    </xf>
    <xf numFmtId="3" fontId="6" fillId="0" borderId="53" xfId="0" applyNumberFormat="1" applyFont="1" applyBorder="1" applyAlignment="1" applyProtection="1">
      <alignment horizontal="center" vertical="top" wrapText="1" readingOrder="1"/>
    </xf>
    <xf numFmtId="0" fontId="0" fillId="0" borderId="87" xfId="0" applyBorder="1"/>
    <xf numFmtId="0" fontId="0" fillId="0" borderId="0" xfId="0" applyBorder="1" applyAlignment="1">
      <alignment horizontal="center"/>
    </xf>
    <xf numFmtId="0" fontId="0" fillId="0" borderId="33" xfId="0" applyBorder="1" applyAlignment="1">
      <alignment horizontal="center"/>
    </xf>
    <xf numFmtId="49" fontId="6" fillId="0" borderId="0" xfId="0" applyNumberFormat="1" applyFont="1" applyBorder="1" applyAlignment="1" applyProtection="1">
      <alignment horizontal="center" vertical="top" wrapText="1" readingOrder="1"/>
    </xf>
    <xf numFmtId="49" fontId="6" fillId="0" borderId="8" xfId="0" applyNumberFormat="1" applyFont="1" applyBorder="1" applyAlignment="1" applyProtection="1">
      <alignment horizontal="center" vertical="top" wrapText="1" readingOrder="1"/>
    </xf>
    <xf numFmtId="0" fontId="7" fillId="0" borderId="52" xfId="0" applyNumberFormat="1" applyFont="1" applyBorder="1" applyAlignment="1" applyProtection="1">
      <alignment horizontal="center" vertical="center" wrapText="1" readingOrder="1"/>
    </xf>
    <xf numFmtId="0" fontId="7" fillId="0" borderId="0" xfId="0" applyNumberFormat="1" applyFont="1" applyBorder="1" applyAlignment="1" applyProtection="1">
      <alignment horizontal="center" vertical="center" wrapText="1" readingOrder="1"/>
    </xf>
    <xf numFmtId="0" fontId="7" fillId="0" borderId="8" xfId="0" applyNumberFormat="1" applyFont="1" applyBorder="1" applyAlignment="1" applyProtection="1">
      <alignment horizontal="center" vertical="center" wrapText="1" readingOrder="1"/>
    </xf>
    <xf numFmtId="0" fontId="7" fillId="0" borderId="44" xfId="0" applyNumberFormat="1" applyFont="1" applyBorder="1" applyAlignment="1" applyProtection="1">
      <alignment horizontal="center" vertical="center" wrapText="1" readingOrder="1"/>
    </xf>
    <xf numFmtId="49" fontId="1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4" fontId="5" fillId="0" borderId="70" xfId="0" applyNumberFormat="1" applyFont="1" applyBorder="1" applyAlignment="1" applyProtection="1">
      <alignment horizontal="right" vertical="center" wrapText="1" readingOrder="1"/>
    </xf>
    <xf numFmtId="3" fontId="6" fillId="0" borderId="52" xfId="0" applyNumberFormat="1" applyFont="1" applyBorder="1" applyAlignment="1" applyProtection="1">
      <alignment horizontal="center" vertical="top" wrapText="1" readingOrder="1"/>
    </xf>
    <xf numFmtId="3" fontId="6" fillId="0" borderId="56" xfId="0" applyNumberFormat="1" applyFont="1" applyBorder="1" applyAlignment="1" applyProtection="1">
      <alignment horizontal="center" vertical="top" wrapText="1" readingOrder="1"/>
    </xf>
    <xf numFmtId="3" fontId="6" fillId="0" borderId="55" xfId="0" applyNumberFormat="1" applyFont="1" applyBorder="1" applyAlignment="1" applyProtection="1">
      <alignment horizontal="center" vertical="top" wrapText="1" readingOrder="1"/>
    </xf>
    <xf numFmtId="3" fontId="6" fillId="0" borderId="0" xfId="0" applyNumberFormat="1" applyFont="1" applyBorder="1" applyAlignment="1" applyProtection="1">
      <alignment horizontal="center" vertical="top" wrapText="1" readingOrder="1"/>
    </xf>
    <xf numFmtId="3" fontId="6" fillId="0" borderId="8" xfId="0" applyNumberFormat="1" applyFont="1" applyBorder="1" applyAlignment="1" applyProtection="1">
      <alignment horizontal="center" vertical="top" wrapText="1" readingOrder="1"/>
    </xf>
    <xf numFmtId="3" fontId="6" fillId="0" borderId="73" xfId="0" applyNumberFormat="1" applyFont="1" applyBorder="1" applyAlignment="1" applyProtection="1">
      <alignment horizontal="center" vertical="top" wrapText="1" readingOrder="1"/>
    </xf>
    <xf numFmtId="3" fontId="6" fillId="0" borderId="53" xfId="0" applyNumberFormat="1" applyFont="1" applyBorder="1" applyAlignment="1" applyProtection="1">
      <alignment horizontal="center" vertical="top" wrapText="1" readingOrder="1"/>
    </xf>
    <xf numFmtId="4" fontId="5" fillId="0" borderId="71" xfId="0" applyNumberFormat="1" applyFont="1" applyBorder="1" applyAlignment="1" applyProtection="1">
      <alignment horizontal="right" vertical="center" wrapText="1" readingOrder="1"/>
    </xf>
    <xf numFmtId="43" fontId="13" fillId="0" borderId="88" xfId="2" applyFont="1" applyFill="1" applyBorder="1"/>
    <xf numFmtId="43" fontId="14" fillId="3" borderId="88" xfId="2" applyFont="1" applyFill="1" applyBorder="1"/>
    <xf numFmtId="4" fontId="6" fillId="0" borderId="54" xfId="0" applyNumberFormat="1" applyFont="1" applyBorder="1" applyAlignment="1" applyProtection="1">
      <alignment horizontal="right" vertical="center" wrapText="1" readingOrder="1"/>
    </xf>
    <xf numFmtId="0" fontId="17" fillId="0" borderId="0" xfId="0" applyFont="1"/>
    <xf numFmtId="0" fontId="17" fillId="0" borderId="0" xfId="0" applyFont="1" applyBorder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3" fontId="0" fillId="0" borderId="0" xfId="0" applyNumberFormat="1"/>
    <xf numFmtId="3" fontId="6" fillId="0" borderId="53" xfId="0" applyNumberFormat="1" applyFont="1" applyBorder="1" applyAlignment="1" applyProtection="1">
      <alignment horizontal="center" vertical="top" wrapText="1" readingOrder="1"/>
    </xf>
    <xf numFmtId="3" fontId="6" fillId="0" borderId="0" xfId="0" applyNumberFormat="1" applyFont="1" applyBorder="1" applyAlignment="1" applyProtection="1">
      <alignment horizontal="center" vertical="top" wrapText="1" readingOrder="1"/>
    </xf>
    <xf numFmtId="3" fontId="6" fillId="0" borderId="73" xfId="0" applyNumberFormat="1" applyFont="1" applyBorder="1" applyAlignment="1" applyProtection="1">
      <alignment horizontal="center" vertical="top" wrapText="1" readingOrder="1"/>
    </xf>
    <xf numFmtId="49" fontId="6" fillId="0" borderId="0" xfId="0" applyNumberFormat="1" applyFont="1" applyBorder="1" applyAlignment="1" applyProtection="1">
      <alignment horizontal="center" vertical="top" wrapText="1" readingOrder="1"/>
    </xf>
    <xf numFmtId="0" fontId="9" fillId="0" borderId="7" xfId="0" applyNumberFormat="1" applyFont="1" applyBorder="1" applyAlignment="1" applyProtection="1">
      <alignment horizontal="left" vertical="top" wrapText="1" readingOrder="1"/>
    </xf>
    <xf numFmtId="4" fontId="5" fillId="0" borderId="70" xfId="0" applyNumberFormat="1" applyFont="1" applyBorder="1" applyAlignment="1" applyProtection="1">
      <alignment horizontal="right" vertical="center" wrapText="1" readingOrder="1"/>
    </xf>
    <xf numFmtId="10" fontId="6" fillId="0" borderId="57" xfId="1" applyNumberFormat="1" applyFont="1" applyBorder="1" applyAlignment="1" applyProtection="1">
      <alignment horizontal="center" vertical="top" wrapText="1" readingOrder="1"/>
    </xf>
    <xf numFmtId="3" fontId="6" fillId="0" borderId="53" xfId="0" applyNumberFormat="1" applyFont="1" applyBorder="1" applyAlignment="1" applyProtection="1">
      <alignment vertical="top" wrapText="1" readingOrder="1"/>
    </xf>
    <xf numFmtId="3" fontId="6" fillId="0" borderId="0" xfId="0" applyNumberFormat="1" applyFont="1" applyBorder="1" applyAlignment="1" applyProtection="1">
      <alignment vertical="top" wrapText="1" readingOrder="1"/>
    </xf>
    <xf numFmtId="3" fontId="6" fillId="0" borderId="73" xfId="0" applyNumberFormat="1" applyFont="1" applyBorder="1" applyAlignment="1" applyProtection="1">
      <alignment vertical="top" wrapText="1" readingOrder="1"/>
    </xf>
    <xf numFmtId="10" fontId="6" fillId="0" borderId="74" xfId="1" applyNumberFormat="1" applyFont="1" applyBorder="1" applyAlignment="1" applyProtection="1">
      <alignment horizontal="center" vertical="center" wrapText="1" readingOrder="1"/>
    </xf>
    <xf numFmtId="0" fontId="21" fillId="0" borderId="0" xfId="0" applyFont="1" applyBorder="1"/>
    <xf numFmtId="0" fontId="21" fillId="0" borderId="0" xfId="0" applyFont="1"/>
    <xf numFmtId="10" fontId="22" fillId="0" borderId="72" xfId="1" applyNumberFormat="1" applyFont="1" applyBorder="1" applyAlignment="1">
      <alignment horizontal="center"/>
    </xf>
    <xf numFmtId="10" fontId="5" fillId="0" borderId="72" xfId="1" applyNumberFormat="1" applyFont="1" applyBorder="1" applyAlignment="1" applyProtection="1">
      <alignment horizontal="center" vertical="center" wrapText="1" readingOrder="1"/>
    </xf>
    <xf numFmtId="4" fontId="5" fillId="0" borderId="76" xfId="0" applyNumberFormat="1" applyFont="1" applyBorder="1" applyAlignment="1" applyProtection="1">
      <alignment horizontal="right" vertical="center" wrapText="1" readingOrder="1"/>
    </xf>
    <xf numFmtId="0" fontId="3" fillId="0" borderId="0" xfId="0" applyNumberFormat="1" applyFont="1" applyAlignment="1" applyProtection="1">
      <alignment horizontal="center" vertical="center" wrapText="1" readingOrder="1"/>
    </xf>
    <xf numFmtId="0" fontId="5" fillId="3" borderId="22" xfId="0" applyNumberFormat="1" applyFont="1" applyFill="1" applyBorder="1" applyAlignment="1" applyProtection="1">
      <alignment horizontal="center" vertical="center" wrapText="1" readingOrder="1"/>
    </xf>
    <xf numFmtId="0" fontId="9" fillId="3" borderId="7" xfId="0" applyNumberFormat="1" applyFont="1" applyFill="1" applyBorder="1" applyAlignment="1" applyProtection="1">
      <alignment horizontal="left" vertical="top" wrapText="1" readingOrder="1"/>
    </xf>
    <xf numFmtId="10" fontId="6" fillId="3" borderId="57" xfId="1" applyNumberFormat="1" applyFont="1" applyFill="1" applyBorder="1" applyAlignment="1" applyProtection="1">
      <alignment horizontal="center" vertical="top" wrapText="1" readingOrder="1"/>
    </xf>
    <xf numFmtId="49" fontId="6" fillId="3" borderId="52" xfId="0" applyNumberFormat="1" applyFont="1" applyFill="1" applyBorder="1" applyAlignment="1" applyProtection="1">
      <alignment horizontal="left" vertical="top" indent="1" readingOrder="1"/>
    </xf>
    <xf numFmtId="49" fontId="6" fillId="3" borderId="0" xfId="0" applyNumberFormat="1" applyFont="1" applyFill="1" applyBorder="1" applyAlignment="1" applyProtection="1">
      <alignment horizontal="left" vertical="top" wrapText="1" indent="1" readingOrder="1"/>
    </xf>
    <xf numFmtId="49" fontId="6" fillId="3" borderId="56" xfId="0" applyNumberFormat="1" applyFont="1" applyFill="1" applyBorder="1" applyAlignment="1" applyProtection="1">
      <alignment horizontal="left" vertical="top" wrapText="1" indent="1" readingOrder="1"/>
    </xf>
    <xf numFmtId="49" fontId="5" fillId="3" borderId="52" xfId="0" applyNumberFormat="1" applyFont="1" applyFill="1" applyBorder="1" applyAlignment="1" applyProtection="1">
      <alignment horizontal="left" vertical="top" indent="1" readingOrder="1"/>
    </xf>
    <xf numFmtId="49" fontId="6" fillId="3" borderId="0" xfId="0" applyNumberFormat="1" applyFont="1" applyFill="1" applyBorder="1" applyAlignment="1" applyProtection="1">
      <alignment horizontal="left" vertical="top" indent="1" readingOrder="1"/>
    </xf>
    <xf numFmtId="49" fontId="6" fillId="3" borderId="56" xfId="0" applyNumberFormat="1" applyFont="1" applyFill="1" applyBorder="1" applyAlignment="1" applyProtection="1">
      <alignment horizontal="left" vertical="top" indent="1" readingOrder="1"/>
    </xf>
    <xf numFmtId="49" fontId="6" fillId="3" borderId="0" xfId="0" applyNumberFormat="1" applyFont="1" applyFill="1" applyBorder="1" applyAlignment="1" applyProtection="1">
      <alignment horizontal="center" vertical="top" wrapText="1" readingOrder="1"/>
    </xf>
    <xf numFmtId="49" fontId="6" fillId="3" borderId="8" xfId="0" applyNumberFormat="1" applyFont="1" applyFill="1" applyBorder="1" applyAlignment="1" applyProtection="1">
      <alignment horizontal="center" vertical="top" wrapText="1" readingOrder="1"/>
    </xf>
    <xf numFmtId="3" fontId="6" fillId="3" borderId="52" xfId="0" applyNumberFormat="1" applyFont="1" applyFill="1" applyBorder="1" applyAlignment="1" applyProtection="1">
      <alignment horizontal="center" vertical="top" wrapText="1" readingOrder="1"/>
    </xf>
    <xf numFmtId="3" fontId="6" fillId="3" borderId="56" xfId="0" applyNumberFormat="1" applyFont="1" applyFill="1" applyBorder="1" applyAlignment="1" applyProtection="1">
      <alignment horizontal="center" vertical="top" wrapText="1" readingOrder="1"/>
    </xf>
    <xf numFmtId="3" fontId="6" fillId="3" borderId="55" xfId="0" applyNumberFormat="1" applyFont="1" applyFill="1" applyBorder="1" applyAlignment="1" applyProtection="1">
      <alignment horizontal="center" vertical="top" wrapText="1" readingOrder="1"/>
    </xf>
    <xf numFmtId="3" fontId="6" fillId="3" borderId="0" xfId="0" applyNumberFormat="1" applyFont="1" applyFill="1" applyBorder="1" applyAlignment="1" applyProtection="1">
      <alignment horizontal="center" vertical="top" wrapText="1" readingOrder="1"/>
    </xf>
    <xf numFmtId="3" fontId="6" fillId="3" borderId="8" xfId="0" applyNumberFormat="1" applyFont="1" applyFill="1" applyBorder="1" applyAlignment="1" applyProtection="1">
      <alignment horizontal="center" vertical="top" wrapText="1" readingOrder="1"/>
    </xf>
    <xf numFmtId="3" fontId="6" fillId="3" borderId="73" xfId="0" applyNumberFormat="1" applyFont="1" applyFill="1" applyBorder="1" applyAlignment="1" applyProtection="1">
      <alignment horizontal="center" vertical="top" wrapText="1" readingOrder="1"/>
    </xf>
    <xf numFmtId="3" fontId="6" fillId="3" borderId="53" xfId="0" applyNumberFormat="1" applyFont="1" applyFill="1" applyBorder="1" applyAlignment="1" applyProtection="1">
      <alignment horizontal="center" vertical="top" wrapText="1" readingOrder="1"/>
    </xf>
    <xf numFmtId="0" fontId="5" fillId="3" borderId="60" xfId="0" applyNumberFormat="1" applyFont="1" applyFill="1" applyBorder="1" applyAlignment="1" applyProtection="1">
      <alignment horizontal="center" vertical="center" wrapText="1" readingOrder="1"/>
    </xf>
    <xf numFmtId="0" fontId="5" fillId="3" borderId="0" xfId="0" applyNumberFormat="1" applyFont="1" applyFill="1" applyBorder="1" applyAlignment="1" applyProtection="1">
      <alignment horizontal="center" vertical="center" wrapText="1" readingOrder="1"/>
    </xf>
    <xf numFmtId="0" fontId="5" fillId="3" borderId="61" xfId="0" applyNumberFormat="1" applyFont="1" applyFill="1" applyBorder="1" applyAlignment="1" applyProtection="1">
      <alignment horizontal="center" vertical="center" wrapText="1" readingOrder="1"/>
    </xf>
    <xf numFmtId="0" fontId="5" fillId="3" borderId="62" xfId="0" applyNumberFormat="1" applyFont="1" applyFill="1" applyBorder="1" applyAlignment="1" applyProtection="1">
      <alignment horizontal="center" vertical="center" wrapText="1" readingOrder="1"/>
    </xf>
    <xf numFmtId="0" fontId="5" fillId="3" borderId="63" xfId="0" applyNumberFormat="1" applyFont="1" applyFill="1" applyBorder="1" applyAlignment="1" applyProtection="1">
      <alignment horizontal="center" vertical="center" wrapText="1" readingOrder="1"/>
    </xf>
    <xf numFmtId="4" fontId="5" fillId="3" borderId="60" xfId="0" applyNumberFormat="1" applyFont="1" applyFill="1" applyBorder="1" applyAlignment="1" applyProtection="1">
      <alignment horizontal="right" vertical="center" wrapText="1" readingOrder="1"/>
    </xf>
    <xf numFmtId="4" fontId="5" fillId="3" borderId="63" xfId="0" applyNumberFormat="1" applyFont="1" applyFill="1" applyBorder="1" applyAlignment="1" applyProtection="1">
      <alignment horizontal="right" vertical="center" wrapText="1" readingOrder="1"/>
    </xf>
    <xf numFmtId="4" fontId="5" fillId="3" borderId="64" xfId="0" applyNumberFormat="1" applyFont="1" applyFill="1" applyBorder="1" applyAlignment="1" applyProtection="1">
      <alignment horizontal="right" vertical="center" wrapText="1" readingOrder="1"/>
    </xf>
    <xf numFmtId="4" fontId="5" fillId="3" borderId="33" xfId="0" applyNumberFormat="1" applyFont="1" applyFill="1" applyBorder="1" applyAlignment="1" applyProtection="1">
      <alignment horizontal="right" vertical="center" wrapText="1" readingOrder="1"/>
    </xf>
    <xf numFmtId="0" fontId="7" fillId="3" borderId="0" xfId="0" applyNumberFormat="1" applyFont="1" applyFill="1" applyBorder="1" applyAlignment="1" applyProtection="1">
      <alignment horizontal="center" vertical="center" wrapText="1" readingOrder="1"/>
    </xf>
    <xf numFmtId="0" fontId="7" fillId="3" borderId="44" xfId="0" applyNumberFormat="1" applyFont="1" applyFill="1" applyBorder="1" applyAlignment="1" applyProtection="1">
      <alignment horizontal="center" vertical="center" wrapText="1" readingOrder="1"/>
    </xf>
    <xf numFmtId="0" fontId="7" fillId="3" borderId="8" xfId="0" applyNumberFormat="1" applyFont="1" applyFill="1" applyBorder="1" applyAlignment="1" applyProtection="1">
      <alignment horizontal="center" vertical="center" wrapText="1" readingOrder="1"/>
    </xf>
    <xf numFmtId="0" fontId="7" fillId="3" borderId="67" xfId="0" applyNumberFormat="1" applyFont="1" applyFill="1" applyBorder="1" applyAlignment="1" applyProtection="1">
      <alignment horizontal="center" vertical="center" wrapText="1" readingOrder="1"/>
    </xf>
    <xf numFmtId="0" fontId="7" fillId="3" borderId="68" xfId="0" applyNumberFormat="1" applyFont="1" applyFill="1" applyBorder="1" applyAlignment="1" applyProtection="1">
      <alignment horizontal="center" vertical="center" wrapText="1" readingOrder="1"/>
    </xf>
    <xf numFmtId="0" fontId="7" fillId="3" borderId="55" xfId="0" applyNumberFormat="1" applyFont="1" applyFill="1" applyBorder="1" applyAlignment="1" applyProtection="1">
      <alignment horizontal="center" vertical="center" wrapText="1" readingOrder="1"/>
    </xf>
    <xf numFmtId="0" fontId="7" fillId="3" borderId="52" xfId="0" applyNumberFormat="1" applyFont="1" applyFill="1" applyBorder="1" applyAlignment="1" applyProtection="1">
      <alignment horizontal="center" vertical="center" wrapText="1" readingOrder="1"/>
    </xf>
    <xf numFmtId="4" fontId="5" fillId="3" borderId="70" xfId="0" applyNumberFormat="1" applyFont="1" applyFill="1" applyBorder="1" applyAlignment="1" applyProtection="1">
      <alignment horizontal="right" vertical="center" wrapText="1" readingOrder="1"/>
    </xf>
    <xf numFmtId="4" fontId="5" fillId="3" borderId="71" xfId="0" applyNumberFormat="1" applyFont="1" applyFill="1" applyBorder="1" applyAlignment="1" applyProtection="1">
      <alignment horizontal="right" vertical="center" wrapText="1" readingOrder="1"/>
    </xf>
    <xf numFmtId="10" fontId="22" fillId="3" borderId="72" xfId="1" applyNumberFormat="1" applyFont="1" applyFill="1" applyBorder="1" applyAlignment="1">
      <alignment horizontal="center"/>
    </xf>
    <xf numFmtId="4" fontId="6" fillId="3" borderId="53" xfId="0" applyNumberFormat="1" applyFont="1" applyFill="1" applyBorder="1" applyAlignment="1" applyProtection="1">
      <alignment horizontal="right" vertical="center" wrapText="1" readingOrder="1"/>
    </xf>
    <xf numFmtId="10" fontId="6" fillId="3" borderId="74" xfId="1" applyNumberFormat="1" applyFont="1" applyFill="1" applyBorder="1" applyAlignment="1" applyProtection="1">
      <alignment horizontal="center" vertical="center" wrapText="1" readingOrder="1"/>
    </xf>
    <xf numFmtId="43" fontId="13" fillId="3" borderId="88" xfId="2" applyFont="1" applyFill="1" applyBorder="1"/>
    <xf numFmtId="4" fontId="6" fillId="3" borderId="54" xfId="0" applyNumberFormat="1" applyFont="1" applyFill="1" applyBorder="1" applyAlignment="1" applyProtection="1">
      <alignment horizontal="right" vertical="center" wrapText="1" readingOrder="1"/>
    </xf>
    <xf numFmtId="0" fontId="0" fillId="3" borderId="0" xfId="0" applyFill="1"/>
    <xf numFmtId="0" fontId="0" fillId="3" borderId="33" xfId="0" applyFill="1" applyBorder="1"/>
    <xf numFmtId="0" fontId="0" fillId="3" borderId="32" xfId="0" applyFill="1" applyBorder="1"/>
    <xf numFmtId="0" fontId="0" fillId="3" borderId="0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 vertical="center" wrapText="1"/>
    </xf>
    <xf numFmtId="49" fontId="11" fillId="3" borderId="0" xfId="0" applyNumberFormat="1" applyFont="1" applyFill="1" applyBorder="1" applyAlignment="1"/>
    <xf numFmtId="49" fontId="12" fillId="3" borderId="0" xfId="0" applyNumberFormat="1" applyFont="1" applyFill="1" applyBorder="1" applyAlignment="1"/>
    <xf numFmtId="49" fontId="12" fillId="3" borderId="0" xfId="0" applyNumberFormat="1" applyFont="1" applyFill="1" applyBorder="1" applyAlignment="1">
      <alignment horizontal="center"/>
    </xf>
    <xf numFmtId="0" fontId="17" fillId="3" borderId="0" xfId="0" applyFont="1" applyFill="1"/>
    <xf numFmtId="0" fontId="0" fillId="3" borderId="0" xfId="0" applyFill="1" applyBorder="1" applyAlignment="1"/>
    <xf numFmtId="0" fontId="17" fillId="3" borderId="0" xfId="0" applyFont="1" applyFill="1" applyBorder="1" applyAlignment="1"/>
    <xf numFmtId="4" fontId="0" fillId="0" borderId="0" xfId="0" applyNumberFormat="1" applyBorder="1" applyAlignment="1">
      <alignment horizontal="center"/>
    </xf>
    <xf numFmtId="4" fontId="0" fillId="0" borderId="0" xfId="0" applyNumberFormat="1" applyBorder="1"/>
    <xf numFmtId="9" fontId="0" fillId="0" borderId="0" xfId="1" applyFont="1"/>
    <xf numFmtId="4" fontId="0" fillId="3" borderId="0" xfId="0" applyNumberFormat="1" applyFill="1"/>
    <xf numFmtId="3" fontId="6" fillId="0" borderId="0" xfId="0" applyNumberFormat="1" applyFont="1" applyBorder="1" applyAlignment="1" applyProtection="1">
      <alignment horizontal="center" vertical="top" wrapText="1" readingOrder="1"/>
    </xf>
    <xf numFmtId="0" fontId="9" fillId="0" borderId="34" xfId="0" applyNumberFormat="1" applyFont="1" applyBorder="1" applyAlignment="1" applyProtection="1">
      <alignment horizontal="left" vertical="top" wrapText="1" readingOrder="1"/>
    </xf>
    <xf numFmtId="10" fontId="6" fillId="0" borderId="8" xfId="1" applyNumberFormat="1" applyFont="1" applyBorder="1" applyAlignment="1" applyProtection="1">
      <alignment horizontal="center" vertical="top" wrapText="1" readingOrder="1"/>
    </xf>
    <xf numFmtId="4" fontId="5" fillId="2" borderId="70" xfId="0" applyNumberFormat="1" applyFont="1" applyFill="1" applyBorder="1" applyAlignment="1" applyProtection="1">
      <alignment horizontal="center" vertical="top" wrapText="1" readingOrder="1"/>
    </xf>
    <xf numFmtId="4" fontId="5" fillId="2" borderId="70" xfId="0" applyNumberFormat="1" applyFont="1" applyFill="1" applyBorder="1" applyAlignment="1" applyProtection="1">
      <alignment vertical="top" wrapText="1" readingOrder="1"/>
    </xf>
    <xf numFmtId="10" fontId="5" fillId="2" borderId="72" xfId="1" applyNumberFormat="1" applyFont="1" applyFill="1" applyBorder="1" applyAlignment="1" applyProtection="1">
      <alignment horizontal="center" vertical="top" wrapText="1" readingOrder="1"/>
    </xf>
    <xf numFmtId="0" fontId="0" fillId="0" borderId="0" xfId="0" applyBorder="1" applyAlignment="1">
      <alignment vertical="center"/>
    </xf>
    <xf numFmtId="10" fontId="22" fillId="0" borderId="72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4" fontId="5" fillId="2" borderId="70" xfId="0" applyNumberFormat="1" applyFont="1" applyFill="1" applyBorder="1" applyAlignment="1" applyProtection="1">
      <alignment horizontal="right" vertical="top" wrapText="1" readingOrder="1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3" fillId="0" borderId="0" xfId="0" applyNumberFormat="1" applyFont="1" applyAlignment="1" applyProtection="1">
      <alignment horizontal="center" vertical="center" wrapText="1" readingOrder="1"/>
    </xf>
    <xf numFmtId="0" fontId="7" fillId="0" borderId="0" xfId="0" applyNumberFormat="1" applyFont="1" applyBorder="1" applyAlignment="1" applyProtection="1">
      <alignment horizontal="center" vertical="center" wrapText="1" readingOrder="1"/>
    </xf>
    <xf numFmtId="49" fontId="1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6" fillId="3" borderId="53" xfId="0" applyNumberFormat="1" applyFont="1" applyFill="1" applyBorder="1" applyAlignment="1" applyProtection="1">
      <alignment horizontal="center" vertical="top" wrapText="1" readingOrder="1"/>
    </xf>
    <xf numFmtId="49" fontId="6" fillId="3" borderId="8" xfId="0" applyNumberFormat="1" applyFont="1" applyFill="1" applyBorder="1" applyAlignment="1" applyProtection="1">
      <alignment horizontal="center" vertical="top" wrapText="1" readingOrder="1"/>
    </xf>
    <xf numFmtId="3" fontId="6" fillId="3" borderId="52" xfId="0" applyNumberFormat="1" applyFont="1" applyFill="1" applyBorder="1" applyAlignment="1" applyProtection="1">
      <alignment horizontal="center" vertical="top" wrapText="1" readingOrder="1"/>
    </xf>
    <xf numFmtId="3" fontId="6" fillId="3" borderId="56" xfId="0" applyNumberFormat="1" applyFont="1" applyFill="1" applyBorder="1" applyAlignment="1" applyProtection="1">
      <alignment horizontal="center" vertical="top" wrapText="1" readingOrder="1"/>
    </xf>
    <xf numFmtId="3" fontId="6" fillId="3" borderId="55" xfId="0" applyNumberFormat="1" applyFont="1" applyFill="1" applyBorder="1" applyAlignment="1" applyProtection="1">
      <alignment horizontal="center" vertical="top" wrapText="1" readingOrder="1"/>
    </xf>
    <xf numFmtId="3" fontId="6" fillId="3" borderId="0" xfId="0" applyNumberFormat="1" applyFont="1" applyFill="1" applyBorder="1" applyAlignment="1" applyProtection="1">
      <alignment horizontal="center" vertical="top" wrapText="1" readingOrder="1"/>
    </xf>
    <xf numFmtId="3" fontId="6" fillId="3" borderId="8" xfId="0" applyNumberFormat="1" applyFont="1" applyFill="1" applyBorder="1" applyAlignment="1" applyProtection="1">
      <alignment horizontal="center" vertical="top" wrapText="1" readingOrder="1"/>
    </xf>
    <xf numFmtId="49" fontId="6" fillId="3" borderId="0" xfId="0" applyNumberFormat="1" applyFont="1" applyFill="1" applyBorder="1" applyAlignment="1" applyProtection="1">
      <alignment horizontal="center" vertical="top" wrapText="1" readingOrder="1"/>
    </xf>
    <xf numFmtId="3" fontId="6" fillId="3" borderId="73" xfId="0" applyNumberFormat="1" applyFont="1" applyFill="1" applyBorder="1" applyAlignment="1" applyProtection="1">
      <alignment horizontal="center" vertical="top" wrapText="1" readingOrder="1"/>
    </xf>
    <xf numFmtId="0" fontId="9" fillId="3" borderId="7" xfId="0" applyNumberFormat="1" applyFont="1" applyFill="1" applyBorder="1" applyAlignment="1" applyProtection="1">
      <alignment horizontal="left" vertical="top" wrapText="1" readingOrder="1"/>
    </xf>
    <xf numFmtId="0" fontId="7" fillId="3" borderId="52" xfId="0" applyNumberFormat="1" applyFont="1" applyFill="1" applyBorder="1" applyAlignment="1" applyProtection="1">
      <alignment horizontal="center" vertical="center" wrapText="1" readingOrder="1"/>
    </xf>
    <xf numFmtId="0" fontId="7" fillId="3" borderId="0" xfId="0" applyNumberFormat="1" applyFont="1" applyFill="1" applyBorder="1" applyAlignment="1" applyProtection="1">
      <alignment horizontal="center" vertical="center" wrapText="1" readingOrder="1"/>
    </xf>
    <xf numFmtId="0" fontId="7" fillId="3" borderId="8" xfId="0" applyNumberFormat="1" applyFont="1" applyFill="1" applyBorder="1" applyAlignment="1" applyProtection="1">
      <alignment horizontal="center" vertical="center" wrapText="1" readingOrder="1"/>
    </xf>
    <xf numFmtId="0" fontId="7" fillId="3" borderId="44" xfId="0" applyNumberFormat="1" applyFont="1" applyFill="1" applyBorder="1" applyAlignment="1" applyProtection="1">
      <alignment horizontal="center" vertical="center" wrapText="1" readingOrder="1"/>
    </xf>
    <xf numFmtId="0" fontId="0" fillId="3" borderId="33" xfId="0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49" fontId="12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9" fillId="3" borderId="102" xfId="0" applyNumberFormat="1" applyFont="1" applyFill="1" applyBorder="1" applyAlignment="1" applyProtection="1">
      <alignment horizontal="left" vertical="top" wrapText="1" readingOrder="1"/>
    </xf>
    <xf numFmtId="10" fontId="6" fillId="3" borderId="74" xfId="1" applyNumberFormat="1" applyFont="1" applyFill="1" applyBorder="1" applyAlignment="1" applyProtection="1">
      <alignment horizontal="center" vertical="top" wrapText="1" readingOrder="1"/>
    </xf>
    <xf numFmtId="10" fontId="6" fillId="3" borderId="106" xfId="1" applyNumberFormat="1" applyFont="1" applyFill="1" applyBorder="1" applyAlignment="1" applyProtection="1">
      <alignment horizontal="center" vertical="top" wrapText="1" readingOrder="1"/>
    </xf>
    <xf numFmtId="0" fontId="5" fillId="3" borderId="108" xfId="0" applyNumberFormat="1" applyFont="1" applyFill="1" applyBorder="1" applyAlignment="1" applyProtection="1">
      <alignment horizontal="center" vertical="center" wrapText="1" readingOrder="1"/>
    </xf>
    <xf numFmtId="3" fontId="6" fillId="0" borderId="55" xfId="0" applyNumberFormat="1" applyFont="1" applyBorder="1" applyAlignment="1" applyProtection="1">
      <alignment horizontal="center" vertical="top" wrapText="1" readingOrder="1"/>
    </xf>
    <xf numFmtId="3" fontId="6" fillId="0" borderId="0" xfId="0" applyNumberFormat="1" applyFont="1" applyBorder="1" applyAlignment="1" applyProtection="1">
      <alignment horizontal="center" vertical="top" wrapText="1" readingOrder="1"/>
    </xf>
    <xf numFmtId="3" fontId="6" fillId="0" borderId="8" xfId="0" applyNumberFormat="1" applyFont="1" applyBorder="1" applyAlignment="1" applyProtection="1">
      <alignment horizontal="center" vertical="top" wrapText="1" readingOrder="1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0" xfId="0" applyFill="1" applyAlignment="1">
      <alignment horizontal="center" vertical="top" wrapText="1"/>
    </xf>
    <xf numFmtId="0" fontId="2" fillId="3" borderId="49" xfId="0" applyFont="1" applyFill="1" applyBorder="1" applyAlignment="1">
      <alignment horizontal="left"/>
    </xf>
    <xf numFmtId="0" fontId="2" fillId="3" borderId="33" xfId="0" applyFont="1" applyFill="1" applyBorder="1" applyAlignment="1">
      <alignment horizontal="left"/>
    </xf>
    <xf numFmtId="0" fontId="0" fillId="3" borderId="58" xfId="0" applyFill="1" applyBorder="1" applyAlignment="1">
      <alignment horizontal="center"/>
    </xf>
    <xf numFmtId="0" fontId="0" fillId="3" borderId="49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3" borderId="52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58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45" xfId="0" applyFill="1" applyBorder="1" applyAlignment="1">
      <alignment horizontal="center" vertical="center" wrapText="1"/>
    </xf>
    <xf numFmtId="49" fontId="11" fillId="3" borderId="0" xfId="0" applyNumberFormat="1" applyFont="1" applyFill="1" applyBorder="1" applyAlignment="1">
      <alignment horizontal="center"/>
    </xf>
    <xf numFmtId="49" fontId="11" fillId="3" borderId="0" xfId="0" applyNumberFormat="1" applyFont="1" applyFill="1" applyBorder="1" applyAlignment="1">
      <alignment horizontal="center" vertical="center"/>
    </xf>
    <xf numFmtId="49" fontId="12" fillId="3" borderId="0" xfId="0" applyNumberFormat="1" applyFont="1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center"/>
    </xf>
    <xf numFmtId="49" fontId="15" fillId="3" borderId="33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6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0" borderId="80" xfId="0" applyNumberFormat="1" applyFont="1" applyBorder="1" applyAlignment="1" applyProtection="1">
      <alignment vertical="center" wrapText="1" readingOrder="1"/>
    </xf>
    <xf numFmtId="0" fontId="7" fillId="0" borderId="81" xfId="0" applyNumberFormat="1" applyFont="1" applyBorder="1" applyAlignment="1" applyProtection="1">
      <alignment vertical="center" wrapText="1" readingOrder="1"/>
    </xf>
    <xf numFmtId="4" fontId="6" fillId="0" borderId="98" xfId="0" applyNumberFormat="1" applyFont="1" applyBorder="1" applyAlignment="1" applyProtection="1">
      <alignment horizontal="center" vertical="center" wrapText="1" readingOrder="1"/>
    </xf>
    <xf numFmtId="4" fontId="6" fillId="0" borderId="99" xfId="0" applyNumberFormat="1" applyFont="1" applyBorder="1" applyAlignment="1" applyProtection="1">
      <alignment horizontal="center" vertical="center" wrapText="1" readingOrder="1"/>
    </xf>
    <xf numFmtId="4" fontId="6" fillId="0" borderId="100" xfId="0" applyNumberFormat="1" applyFont="1" applyBorder="1" applyAlignment="1" applyProtection="1">
      <alignment horizontal="center" vertical="center" wrapText="1" readingOrder="1"/>
    </xf>
    <xf numFmtId="4" fontId="20" fillId="0" borderId="69" xfId="0" applyNumberFormat="1" applyFont="1" applyBorder="1" applyAlignment="1" applyProtection="1">
      <alignment horizontal="center" vertical="center" wrapText="1" readingOrder="1"/>
    </xf>
    <xf numFmtId="4" fontId="20" fillId="0" borderId="70" xfId="0" applyNumberFormat="1" applyFont="1" applyBorder="1" applyAlignment="1" applyProtection="1">
      <alignment horizontal="center" vertical="center" wrapText="1" readingOrder="1"/>
    </xf>
    <xf numFmtId="4" fontId="20" fillId="0" borderId="72" xfId="0" applyNumberFormat="1" applyFont="1" applyBorder="1" applyAlignment="1" applyProtection="1">
      <alignment horizontal="center" vertical="center" wrapText="1" readingOrder="1"/>
    </xf>
    <xf numFmtId="0" fontId="2" fillId="0" borderId="4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45" xfId="0" applyBorder="1" applyAlignment="1">
      <alignment horizontal="center"/>
    </xf>
    <xf numFmtId="0" fontId="7" fillId="0" borderId="40" xfId="0" applyNumberFormat="1" applyFont="1" applyBorder="1" applyAlignment="1" applyProtection="1">
      <alignment horizontal="center" vertical="center" wrapText="1" readingOrder="1"/>
    </xf>
    <xf numFmtId="0" fontId="7" fillId="0" borderId="32" xfId="0" applyNumberFormat="1" applyFont="1" applyBorder="1" applyAlignment="1" applyProtection="1">
      <alignment horizontal="center" vertical="center" wrapText="1" readingOrder="1"/>
    </xf>
    <xf numFmtId="0" fontId="7" fillId="0" borderId="41" xfId="0" applyNumberFormat="1" applyFont="1" applyBorder="1" applyAlignment="1" applyProtection="1">
      <alignment horizontal="center" vertical="center" wrapText="1" readingOrder="1"/>
    </xf>
    <xf numFmtId="0" fontId="2" fillId="0" borderId="69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7" fillId="0" borderId="70" xfId="0" applyNumberFormat="1" applyFont="1" applyBorder="1" applyAlignment="1" applyProtection="1">
      <alignment horizontal="center" vertical="center" wrapText="1" readingOrder="1"/>
    </xf>
    <xf numFmtId="0" fontId="7" fillId="0" borderId="72" xfId="0" applyNumberFormat="1" applyFont="1" applyBorder="1" applyAlignment="1" applyProtection="1">
      <alignment horizontal="center" vertical="center" wrapText="1" readingOrder="1"/>
    </xf>
    <xf numFmtId="0" fontId="7" fillId="0" borderId="77" xfId="0" applyNumberFormat="1" applyFont="1" applyBorder="1" applyAlignment="1" applyProtection="1">
      <alignment vertical="center" wrapText="1" readingOrder="1"/>
    </xf>
    <xf numFmtId="0" fontId="7" fillId="0" borderId="78" xfId="0" applyNumberFormat="1" applyFont="1" applyBorder="1" applyAlignment="1" applyProtection="1">
      <alignment vertical="center" wrapText="1" readingOrder="1"/>
    </xf>
    <xf numFmtId="4" fontId="6" fillId="0" borderId="95" xfId="0" applyNumberFormat="1" applyFont="1" applyBorder="1" applyAlignment="1" applyProtection="1">
      <alignment horizontal="center" vertical="center" wrapText="1" readingOrder="1"/>
    </xf>
    <xf numFmtId="4" fontId="6" fillId="0" borderId="96" xfId="0" applyNumberFormat="1" applyFont="1" applyBorder="1" applyAlignment="1" applyProtection="1">
      <alignment horizontal="center" vertical="center" wrapText="1" readingOrder="1"/>
    </xf>
    <xf numFmtId="4" fontId="6" fillId="0" borderId="97" xfId="0" applyNumberFormat="1" applyFont="1" applyBorder="1" applyAlignment="1" applyProtection="1">
      <alignment horizontal="center" vertical="center" wrapText="1" readingOrder="1"/>
    </xf>
    <xf numFmtId="49" fontId="6" fillId="3" borderId="52" xfId="0" applyNumberFormat="1" applyFont="1" applyFill="1" applyBorder="1" applyAlignment="1" applyProtection="1">
      <alignment vertical="top" wrapText="1" readingOrder="1"/>
    </xf>
    <xf numFmtId="49" fontId="6" fillId="3" borderId="0" xfId="0" applyNumberFormat="1" applyFont="1" applyFill="1" applyBorder="1" applyAlignment="1" applyProtection="1">
      <alignment vertical="top" wrapText="1" readingOrder="1"/>
    </xf>
    <xf numFmtId="49" fontId="6" fillId="3" borderId="8" xfId="0" applyNumberFormat="1" applyFont="1" applyFill="1" applyBorder="1" applyAlignment="1" applyProtection="1">
      <alignment vertical="top" wrapText="1" readingOrder="1"/>
    </xf>
    <xf numFmtId="4" fontId="6" fillId="3" borderId="58" xfId="0" applyNumberFormat="1" applyFont="1" applyFill="1" applyBorder="1" applyAlignment="1" applyProtection="1">
      <alignment horizontal="center" vertical="center" wrapText="1" readingOrder="1"/>
    </xf>
    <xf numFmtId="4" fontId="6" fillId="3" borderId="86" xfId="0" applyNumberFormat="1" applyFont="1" applyFill="1" applyBorder="1" applyAlignment="1" applyProtection="1">
      <alignment horizontal="center" vertical="center" wrapText="1" readingOrder="1"/>
    </xf>
    <xf numFmtId="49" fontId="5" fillId="2" borderId="40" xfId="0" applyNumberFormat="1" applyFont="1" applyFill="1" applyBorder="1" applyAlignment="1" applyProtection="1">
      <alignment horizontal="left" vertical="top" wrapText="1" readingOrder="1"/>
    </xf>
    <xf numFmtId="49" fontId="5" fillId="2" borderId="32" xfId="0" applyNumberFormat="1" applyFont="1" applyFill="1" applyBorder="1" applyAlignment="1" applyProtection="1">
      <alignment horizontal="left" vertical="top" wrapText="1" readingOrder="1"/>
    </xf>
    <xf numFmtId="4" fontId="5" fillId="2" borderId="40" xfId="0" applyNumberFormat="1" applyFont="1" applyFill="1" applyBorder="1" applyAlignment="1" applyProtection="1">
      <alignment horizontal="center" vertical="top" wrapText="1" readingOrder="1"/>
    </xf>
    <xf numFmtId="4" fontId="5" fillId="2" borderId="75" xfId="0" applyNumberFormat="1" applyFont="1" applyFill="1" applyBorder="1" applyAlignment="1" applyProtection="1">
      <alignment horizontal="center" vertical="top" wrapText="1" readingOrder="1"/>
    </xf>
    <xf numFmtId="4" fontId="6" fillId="3" borderId="49" xfId="0" applyNumberFormat="1" applyFont="1" applyFill="1" applyBorder="1" applyAlignment="1" applyProtection="1">
      <alignment horizontal="center" vertical="center" wrapText="1" readingOrder="1"/>
    </xf>
    <xf numFmtId="4" fontId="6" fillId="3" borderId="5" xfId="0" applyNumberFormat="1" applyFont="1" applyFill="1" applyBorder="1" applyAlignment="1" applyProtection="1">
      <alignment horizontal="center" vertical="center" wrapText="1" readingOrder="1"/>
    </xf>
    <xf numFmtId="4" fontId="6" fillId="3" borderId="52" xfId="0" applyNumberFormat="1" applyFont="1" applyFill="1" applyBorder="1" applyAlignment="1" applyProtection="1">
      <alignment horizontal="center" vertical="center" wrapText="1" readingOrder="1"/>
    </xf>
    <xf numFmtId="4" fontId="6" fillId="3" borderId="73" xfId="0" applyNumberFormat="1" applyFont="1" applyFill="1" applyBorder="1" applyAlignment="1" applyProtection="1">
      <alignment horizontal="center" vertical="center" wrapText="1" readingOrder="1"/>
    </xf>
    <xf numFmtId="0" fontId="5" fillId="0" borderId="40" xfId="0" applyNumberFormat="1" applyFont="1" applyBorder="1" applyAlignment="1" applyProtection="1">
      <alignment horizontal="left" vertical="center" wrapText="1" readingOrder="1"/>
    </xf>
    <xf numFmtId="0" fontId="5" fillId="0" borderId="59" xfId="0" applyNumberFormat="1" applyFont="1" applyBorder="1" applyAlignment="1" applyProtection="1">
      <alignment horizontal="left" vertical="center" wrapText="1" readingOrder="1"/>
    </xf>
    <xf numFmtId="0" fontId="5" fillId="0" borderId="37" xfId="0" applyNumberFormat="1" applyFont="1" applyBorder="1" applyAlignment="1" applyProtection="1">
      <alignment horizontal="left" vertical="center" wrapText="1" readingOrder="1"/>
    </xf>
    <xf numFmtId="4" fontId="5" fillId="0" borderId="40" xfId="0" applyNumberFormat="1" applyFont="1" applyBorder="1" applyAlignment="1" applyProtection="1">
      <alignment horizontal="center" vertical="center" wrapText="1" readingOrder="1"/>
    </xf>
    <xf numFmtId="4" fontId="5" fillId="0" borderId="75" xfId="0" applyNumberFormat="1" applyFont="1" applyBorder="1" applyAlignment="1" applyProtection="1">
      <alignment horizontal="center" vertical="center" wrapText="1" readingOrder="1"/>
    </xf>
    <xf numFmtId="49" fontId="5" fillId="3" borderId="69" xfId="0" applyNumberFormat="1" applyFont="1" applyFill="1" applyBorder="1" applyAlignment="1" applyProtection="1">
      <alignment horizontal="left" vertical="top" wrapText="1" readingOrder="1"/>
    </xf>
    <xf numFmtId="49" fontId="5" fillId="3" borderId="70" xfId="0" applyNumberFormat="1" applyFont="1" applyFill="1" applyBorder="1" applyAlignment="1" applyProtection="1">
      <alignment horizontal="left" vertical="top" wrapText="1" readingOrder="1"/>
    </xf>
    <xf numFmtId="4" fontId="5" fillId="3" borderId="70" xfId="0" applyNumberFormat="1" applyFont="1" applyFill="1" applyBorder="1" applyAlignment="1" applyProtection="1">
      <alignment horizontal="center" vertical="center" wrapText="1" readingOrder="1"/>
    </xf>
    <xf numFmtId="0" fontId="7" fillId="3" borderId="40" xfId="0" applyNumberFormat="1" applyFont="1" applyFill="1" applyBorder="1" applyAlignment="1" applyProtection="1">
      <alignment horizontal="left" vertical="center" wrapText="1" readingOrder="1"/>
    </xf>
    <xf numFmtId="0" fontId="7" fillId="3" borderId="32" xfId="0" applyNumberFormat="1" applyFont="1" applyFill="1" applyBorder="1" applyAlignment="1" applyProtection="1">
      <alignment horizontal="left" vertical="center" wrapText="1" readingOrder="1"/>
    </xf>
    <xf numFmtId="0" fontId="7" fillId="3" borderId="41" xfId="0" applyNumberFormat="1" applyFont="1" applyFill="1" applyBorder="1" applyAlignment="1" applyProtection="1">
      <alignment horizontal="left" vertical="center" wrapText="1" readingOrder="1"/>
    </xf>
    <xf numFmtId="4" fontId="5" fillId="3" borderId="75" xfId="0" applyNumberFormat="1" applyFont="1" applyFill="1" applyBorder="1" applyAlignment="1" applyProtection="1">
      <alignment horizontal="center" vertical="center" wrapText="1" readingOrder="1"/>
    </xf>
    <xf numFmtId="49" fontId="6" fillId="3" borderId="49" xfId="0" applyNumberFormat="1" applyFont="1" applyFill="1" applyBorder="1" applyAlignment="1" applyProtection="1">
      <alignment vertical="top" wrapText="1" readingOrder="1"/>
    </xf>
    <xf numFmtId="49" fontId="6" fillId="3" borderId="33" xfId="0" applyNumberFormat="1" applyFont="1" applyFill="1" applyBorder="1" applyAlignment="1" applyProtection="1">
      <alignment vertical="top" wrapText="1" readingOrder="1"/>
    </xf>
    <xf numFmtId="49" fontId="6" fillId="3" borderId="34" xfId="0" applyNumberFormat="1" applyFont="1" applyFill="1" applyBorder="1" applyAlignment="1" applyProtection="1">
      <alignment vertical="top" wrapText="1" readingOrder="1"/>
    </xf>
    <xf numFmtId="49" fontId="6" fillId="3" borderId="58" xfId="0" applyNumberFormat="1" applyFont="1" applyFill="1" applyBorder="1" applyAlignment="1" applyProtection="1">
      <alignment horizontal="left" vertical="top" wrapText="1" indent="1" readingOrder="1"/>
    </xf>
    <xf numFmtId="49" fontId="6" fillId="3" borderId="82" xfId="0" applyNumberFormat="1" applyFont="1" applyFill="1" applyBorder="1" applyAlignment="1" applyProtection="1">
      <alignment horizontal="left" vertical="top" wrapText="1" indent="1" readingOrder="1"/>
    </xf>
    <xf numFmtId="49" fontId="6" fillId="3" borderId="83" xfId="0" applyNumberFormat="1" applyFont="1" applyFill="1" applyBorder="1" applyAlignment="1" applyProtection="1">
      <alignment horizontal="left" vertical="top" wrapText="1" indent="1" readingOrder="1"/>
    </xf>
    <xf numFmtId="49" fontId="6" fillId="3" borderId="0" xfId="0" applyNumberFormat="1" applyFont="1" applyFill="1" applyBorder="1" applyAlignment="1" applyProtection="1">
      <alignment horizontal="center" vertical="top" wrapText="1" readingOrder="1"/>
    </xf>
    <xf numFmtId="49" fontId="6" fillId="3" borderId="8" xfId="0" applyNumberFormat="1" applyFont="1" applyFill="1" applyBorder="1" applyAlignment="1" applyProtection="1">
      <alignment horizontal="center" vertical="top" wrapText="1" readingOrder="1"/>
    </xf>
    <xf numFmtId="3" fontId="6" fillId="3" borderId="58" xfId="0" applyNumberFormat="1" applyFont="1" applyFill="1" applyBorder="1" applyAlignment="1" applyProtection="1">
      <alignment horizontal="center" vertical="top" wrapText="1" readingOrder="1"/>
    </xf>
    <xf numFmtId="3" fontId="6" fillId="3" borderId="85" xfId="0" applyNumberFormat="1" applyFont="1" applyFill="1" applyBorder="1" applyAlignment="1" applyProtection="1">
      <alignment horizontal="center" vertical="top" wrapText="1" readingOrder="1"/>
    </xf>
    <xf numFmtId="3" fontId="6" fillId="3" borderId="84" xfId="0" applyNumberFormat="1" applyFont="1" applyFill="1" applyBorder="1" applyAlignment="1" applyProtection="1">
      <alignment horizontal="center" vertical="top" wrapText="1" readingOrder="1"/>
    </xf>
    <xf numFmtId="3" fontId="6" fillId="3" borderId="1" xfId="0" applyNumberFormat="1" applyFont="1" applyFill="1" applyBorder="1" applyAlignment="1" applyProtection="1">
      <alignment horizontal="center" vertical="top" wrapText="1" readingOrder="1"/>
    </xf>
    <xf numFmtId="3" fontId="6" fillId="3" borderId="45" xfId="0" applyNumberFormat="1" applyFont="1" applyFill="1" applyBorder="1" applyAlignment="1" applyProtection="1">
      <alignment horizontal="center" vertical="top" wrapText="1" readingOrder="1"/>
    </xf>
    <xf numFmtId="3" fontId="6" fillId="3" borderId="52" xfId="0" applyNumberFormat="1" applyFont="1" applyFill="1" applyBorder="1" applyAlignment="1" applyProtection="1">
      <alignment horizontal="center" vertical="top" wrapText="1" readingOrder="1"/>
    </xf>
    <xf numFmtId="3" fontId="6" fillId="3" borderId="53" xfId="0" applyNumberFormat="1" applyFont="1" applyFill="1" applyBorder="1" applyAlignment="1" applyProtection="1">
      <alignment horizontal="center" vertical="top" wrapText="1" readingOrder="1"/>
    </xf>
    <xf numFmtId="0" fontId="5" fillId="3" borderId="40" xfId="0" applyNumberFormat="1" applyFont="1" applyFill="1" applyBorder="1" applyAlignment="1" applyProtection="1">
      <alignment horizontal="center" vertical="center" wrapText="1" readingOrder="1"/>
    </xf>
    <xf numFmtId="0" fontId="5" fillId="3" borderId="59" xfId="0" applyNumberFormat="1" applyFont="1" applyFill="1" applyBorder="1" applyAlignment="1" applyProtection="1">
      <alignment horizontal="center" vertical="center" wrapText="1" readingOrder="1"/>
    </xf>
    <xf numFmtId="0" fontId="5" fillId="3" borderId="37" xfId="0" applyNumberFormat="1" applyFont="1" applyFill="1" applyBorder="1" applyAlignment="1" applyProtection="1">
      <alignment horizontal="center" vertical="center" wrapText="1" readingOrder="1"/>
    </xf>
    <xf numFmtId="4" fontId="5" fillId="3" borderId="40" xfId="0" applyNumberFormat="1" applyFont="1" applyFill="1" applyBorder="1" applyAlignment="1" applyProtection="1">
      <alignment horizontal="center" vertical="center" wrapText="1" readingOrder="1"/>
    </xf>
    <xf numFmtId="4" fontId="5" fillId="3" borderId="32" xfId="0" applyNumberFormat="1" applyFont="1" applyFill="1" applyBorder="1" applyAlignment="1" applyProtection="1">
      <alignment horizontal="center" vertical="center" wrapText="1" readingOrder="1"/>
    </xf>
    <xf numFmtId="4" fontId="5" fillId="3" borderId="41" xfId="0" applyNumberFormat="1" applyFont="1" applyFill="1" applyBorder="1" applyAlignment="1" applyProtection="1">
      <alignment horizontal="center" vertical="center" wrapText="1" readingOrder="1"/>
    </xf>
    <xf numFmtId="0" fontId="7" fillId="3" borderId="49" xfId="0" applyNumberFormat="1" applyFont="1" applyFill="1" applyBorder="1" applyAlignment="1" applyProtection="1">
      <alignment horizontal="center" vertical="center" wrapText="1" readingOrder="1"/>
    </xf>
    <xf numFmtId="0" fontId="7" fillId="3" borderId="33" xfId="0" applyNumberFormat="1" applyFont="1" applyFill="1" applyBorder="1" applyAlignment="1" applyProtection="1">
      <alignment horizontal="center" vertical="center" wrapText="1" readingOrder="1"/>
    </xf>
    <xf numFmtId="0" fontId="7" fillId="3" borderId="34" xfId="0" applyNumberFormat="1" applyFont="1" applyFill="1" applyBorder="1" applyAlignment="1" applyProtection="1">
      <alignment horizontal="center" vertical="center" wrapText="1" readingOrder="1"/>
    </xf>
    <xf numFmtId="0" fontId="7" fillId="3" borderId="52" xfId="0" applyNumberFormat="1" applyFont="1" applyFill="1" applyBorder="1" applyAlignment="1" applyProtection="1">
      <alignment horizontal="center" vertical="center" wrapText="1" readingOrder="1"/>
    </xf>
    <xf numFmtId="0" fontId="7" fillId="3" borderId="0" xfId="0" applyNumberFormat="1" applyFont="1" applyFill="1" applyBorder="1" applyAlignment="1" applyProtection="1">
      <alignment horizontal="center" vertical="center" wrapText="1" readingOrder="1"/>
    </xf>
    <xf numFmtId="0" fontId="7" fillId="3" borderId="8" xfId="0" applyNumberFormat="1" applyFont="1" applyFill="1" applyBorder="1" applyAlignment="1" applyProtection="1">
      <alignment horizontal="center" vertical="center" wrapText="1" readingOrder="1"/>
    </xf>
    <xf numFmtId="0" fontId="8" fillId="3" borderId="35" xfId="0" applyNumberFormat="1" applyFont="1" applyFill="1" applyBorder="1" applyAlignment="1" applyProtection="1">
      <alignment horizontal="center" vertical="center" wrapText="1" readingOrder="1"/>
    </xf>
    <xf numFmtId="0" fontId="8" fillId="3" borderId="36" xfId="0" applyNumberFormat="1" applyFont="1" applyFill="1" applyBorder="1" applyAlignment="1" applyProtection="1">
      <alignment horizontal="center" vertical="center" wrapText="1" readingOrder="1"/>
    </xf>
    <xf numFmtId="0" fontId="8" fillId="3" borderId="37" xfId="0" applyNumberFormat="1" applyFont="1" applyFill="1" applyBorder="1" applyAlignment="1" applyProtection="1">
      <alignment horizontal="center" vertical="center" wrapText="1" readingOrder="1"/>
    </xf>
    <xf numFmtId="0" fontId="7" fillId="3" borderId="38" xfId="0" applyNumberFormat="1" applyFont="1" applyFill="1" applyBorder="1" applyAlignment="1" applyProtection="1">
      <alignment horizontal="center" vertical="center" wrapText="1" readingOrder="1"/>
    </xf>
    <xf numFmtId="0" fontId="7" fillId="3" borderId="39" xfId="0" applyNumberFormat="1" applyFont="1" applyFill="1" applyBorder="1" applyAlignment="1" applyProtection="1">
      <alignment horizontal="center" vertical="center" wrapText="1" readingOrder="1"/>
    </xf>
    <xf numFmtId="0" fontId="7" fillId="3" borderId="2" xfId="0" applyNumberFormat="1" applyFont="1" applyFill="1" applyBorder="1" applyAlignment="1" applyProtection="1">
      <alignment horizontal="center" vertical="center" wrapText="1" readingOrder="1"/>
    </xf>
    <xf numFmtId="0" fontId="7" fillId="3" borderId="28" xfId="0" applyNumberFormat="1" applyFont="1" applyFill="1" applyBorder="1" applyAlignment="1" applyProtection="1">
      <alignment horizontal="center" vertical="center" wrapText="1" readingOrder="1"/>
    </xf>
    <xf numFmtId="0" fontId="7" fillId="3" borderId="66" xfId="0" applyNumberFormat="1" applyFont="1" applyFill="1" applyBorder="1" applyAlignment="1" applyProtection="1">
      <alignment horizontal="center" vertical="center" wrapText="1" readingOrder="1"/>
    </xf>
    <xf numFmtId="0" fontId="7" fillId="3" borderId="17" xfId="0" applyNumberFormat="1" applyFont="1" applyFill="1" applyBorder="1" applyAlignment="1" applyProtection="1">
      <alignment horizontal="center" vertical="center" wrapText="1" readingOrder="1"/>
    </xf>
    <xf numFmtId="0" fontId="7" fillId="3" borderId="5" xfId="0" applyNumberFormat="1" applyFont="1" applyFill="1" applyBorder="1" applyAlignment="1" applyProtection="1">
      <alignment horizontal="center" vertical="center" wrapText="1" readingOrder="1"/>
    </xf>
    <xf numFmtId="0" fontId="7" fillId="3" borderId="6" xfId="0" applyNumberFormat="1" applyFont="1" applyFill="1" applyBorder="1" applyAlignment="1" applyProtection="1">
      <alignment horizontal="center" vertical="center" wrapText="1" readingOrder="1"/>
    </xf>
    <xf numFmtId="0" fontId="7" fillId="3" borderId="7" xfId="0" applyNumberFormat="1" applyFont="1" applyFill="1" applyBorder="1" applyAlignment="1" applyProtection="1">
      <alignment horizontal="center" vertical="center" wrapText="1" readingOrder="1"/>
    </xf>
    <xf numFmtId="0" fontId="7" fillId="3" borderId="40" xfId="0" applyNumberFormat="1" applyFont="1" applyFill="1" applyBorder="1" applyAlignment="1" applyProtection="1">
      <alignment horizontal="center" vertical="center" wrapText="1" readingOrder="1"/>
    </xf>
    <xf numFmtId="0" fontId="7" fillId="3" borderId="32" xfId="0" applyNumberFormat="1" applyFont="1" applyFill="1" applyBorder="1" applyAlignment="1" applyProtection="1">
      <alignment horizontal="center" vertical="center" wrapText="1" readingOrder="1"/>
    </xf>
    <xf numFmtId="0" fontId="7" fillId="3" borderId="41" xfId="0" applyNumberFormat="1" applyFont="1" applyFill="1" applyBorder="1" applyAlignment="1" applyProtection="1">
      <alignment horizontal="center" vertical="center" wrapText="1" readingOrder="1"/>
    </xf>
    <xf numFmtId="0" fontId="7" fillId="3" borderId="65" xfId="0" applyNumberFormat="1" applyFont="1" applyFill="1" applyBorder="1" applyAlignment="1" applyProtection="1">
      <alignment horizontal="center" vertical="center" wrapText="1" readingOrder="1"/>
    </xf>
    <xf numFmtId="0" fontId="7" fillId="3" borderId="59" xfId="0" applyNumberFormat="1" applyFont="1" applyFill="1" applyBorder="1" applyAlignment="1" applyProtection="1">
      <alignment horizontal="center" vertical="center" wrapText="1" readingOrder="1"/>
    </xf>
    <xf numFmtId="0" fontId="7" fillId="3" borderId="44" xfId="0" applyNumberFormat="1" applyFont="1" applyFill="1" applyBorder="1" applyAlignment="1" applyProtection="1">
      <alignment horizontal="center" vertical="center" wrapText="1" readingOrder="1"/>
    </xf>
    <xf numFmtId="0" fontId="7" fillId="3" borderId="48" xfId="0" applyNumberFormat="1" applyFont="1" applyFill="1" applyBorder="1" applyAlignment="1" applyProtection="1">
      <alignment horizontal="center" vertical="center" wrapText="1" readingOrder="1"/>
    </xf>
    <xf numFmtId="49" fontId="6" fillId="3" borderId="55" xfId="0" applyNumberFormat="1" applyFont="1" applyFill="1" applyBorder="1" applyAlignment="1" applyProtection="1">
      <alignment horizontal="center" vertical="top" wrapText="1" readingOrder="1"/>
    </xf>
    <xf numFmtId="3" fontId="6" fillId="3" borderId="56" xfId="0" applyNumberFormat="1" applyFont="1" applyFill="1" applyBorder="1" applyAlignment="1" applyProtection="1">
      <alignment horizontal="center" vertical="top" wrapText="1" readingOrder="1"/>
    </xf>
    <xf numFmtId="3" fontId="6" fillId="3" borderId="55" xfId="0" applyNumberFormat="1" applyFont="1" applyFill="1" applyBorder="1" applyAlignment="1" applyProtection="1">
      <alignment horizontal="center" vertical="top" wrapText="1" readingOrder="1"/>
    </xf>
    <xf numFmtId="3" fontId="6" fillId="3" borderId="0" xfId="0" applyNumberFormat="1" applyFont="1" applyFill="1" applyBorder="1" applyAlignment="1" applyProtection="1">
      <alignment horizontal="center" vertical="top" wrapText="1" readingOrder="1"/>
    </xf>
    <xf numFmtId="3" fontId="6" fillId="3" borderId="8" xfId="0" applyNumberFormat="1" applyFont="1" applyFill="1" applyBorder="1" applyAlignment="1" applyProtection="1">
      <alignment horizontal="center" vertical="top" wrapText="1" readingOrder="1"/>
    </xf>
    <xf numFmtId="49" fontId="6" fillId="3" borderId="52" xfId="0" applyNumberFormat="1" applyFont="1" applyFill="1" applyBorder="1" applyAlignment="1" applyProtection="1">
      <alignment horizontal="left" vertical="top" wrapText="1" indent="1" readingOrder="1"/>
    </xf>
    <xf numFmtId="49" fontId="6" fillId="3" borderId="53" xfId="0" applyNumberFormat="1" applyFont="1" applyFill="1" applyBorder="1" applyAlignment="1" applyProtection="1">
      <alignment horizontal="left" vertical="top" wrapText="1" indent="1" readingOrder="1"/>
    </xf>
    <xf numFmtId="49" fontId="6" fillId="3" borderId="54" xfId="0" applyNumberFormat="1" applyFont="1" applyFill="1" applyBorder="1" applyAlignment="1" applyProtection="1">
      <alignment horizontal="left" vertical="top" wrapText="1" indent="1" readingOrder="1"/>
    </xf>
    <xf numFmtId="49" fontId="5" fillId="3" borderId="52" xfId="0" applyNumberFormat="1" applyFont="1" applyFill="1" applyBorder="1" applyAlignment="1" applyProtection="1">
      <alignment horizontal="left" vertical="top" wrapText="1" readingOrder="1"/>
    </xf>
    <xf numFmtId="49" fontId="5" fillId="3" borderId="0" xfId="0" applyNumberFormat="1" applyFont="1" applyFill="1" applyBorder="1" applyAlignment="1" applyProtection="1">
      <alignment horizontal="left" vertical="top" wrapText="1" readingOrder="1"/>
    </xf>
    <xf numFmtId="49" fontId="5" fillId="3" borderId="56" xfId="0" applyNumberFormat="1" applyFont="1" applyFill="1" applyBorder="1" applyAlignment="1" applyProtection="1">
      <alignment horizontal="left" vertical="top" wrapText="1" readingOrder="1"/>
    </xf>
    <xf numFmtId="49" fontId="6" fillId="3" borderId="53" xfId="0" applyNumberFormat="1" applyFont="1" applyFill="1" applyBorder="1" applyAlignment="1" applyProtection="1">
      <alignment horizontal="center" vertical="top" wrapText="1" readingOrder="1"/>
    </xf>
    <xf numFmtId="3" fontId="6" fillId="3" borderId="73" xfId="0" applyNumberFormat="1" applyFont="1" applyFill="1" applyBorder="1" applyAlignment="1" applyProtection="1">
      <alignment horizontal="center" vertical="top" wrapText="1" readingOrder="1"/>
    </xf>
    <xf numFmtId="3" fontId="6" fillId="3" borderId="54" xfId="0" applyNumberFormat="1" applyFont="1" applyFill="1" applyBorder="1" applyAlignment="1" applyProtection="1">
      <alignment horizontal="center" vertical="top" wrapText="1" readingOrder="1"/>
    </xf>
    <xf numFmtId="0" fontId="5" fillId="3" borderId="2" xfId="0" applyNumberFormat="1" applyFont="1" applyFill="1" applyBorder="1" applyAlignment="1" applyProtection="1">
      <alignment horizontal="left" vertical="center" wrapText="1" readingOrder="1"/>
    </xf>
    <xf numFmtId="0" fontId="5" fillId="3" borderId="3" xfId="0" applyNumberFormat="1" applyFont="1" applyFill="1" applyBorder="1" applyAlignment="1" applyProtection="1">
      <alignment horizontal="left" vertical="center" wrapText="1" readingOrder="1"/>
    </xf>
    <xf numFmtId="49" fontId="6" fillId="3" borderId="109" xfId="0" applyNumberFormat="1" applyFont="1" applyFill="1" applyBorder="1" applyAlignment="1" applyProtection="1">
      <alignment horizontal="left" vertical="center" wrapText="1" indent="1" readingOrder="1"/>
    </xf>
    <xf numFmtId="49" fontId="6" fillId="3" borderId="108" xfId="0" applyNumberFormat="1" applyFont="1" applyFill="1" applyBorder="1" applyAlignment="1" applyProtection="1">
      <alignment horizontal="left" vertical="center" wrapText="1" indent="1" readingOrder="1"/>
    </xf>
    <xf numFmtId="49" fontId="6" fillId="3" borderId="110" xfId="0" applyNumberFormat="1" applyFont="1" applyFill="1" applyBorder="1" applyAlignment="1" applyProtection="1">
      <alignment horizontal="left" vertical="center" wrapText="1" indent="1" readingOrder="1"/>
    </xf>
    <xf numFmtId="0" fontId="5" fillId="3" borderId="29" xfId="0" applyNumberFormat="1" applyFont="1" applyFill="1" applyBorder="1" applyAlignment="1" applyProtection="1">
      <alignment horizontal="left" vertical="center" wrapText="1" readingOrder="1"/>
    </xf>
    <xf numFmtId="0" fontId="5" fillId="3" borderId="30" xfId="0" applyNumberFormat="1" applyFont="1" applyFill="1" applyBorder="1" applyAlignment="1" applyProtection="1">
      <alignment horizontal="left" vertical="center" wrapText="1" readingOrder="1"/>
    </xf>
    <xf numFmtId="0" fontId="6" fillId="3" borderId="98" xfId="0" applyNumberFormat="1" applyFont="1" applyFill="1" applyBorder="1" applyAlignment="1" applyProtection="1">
      <alignment horizontal="left" vertical="center" wrapText="1" indent="1" readingOrder="1"/>
    </xf>
    <xf numFmtId="0" fontId="6" fillId="3" borderId="99" xfId="0" applyNumberFormat="1" applyFont="1" applyFill="1" applyBorder="1" applyAlignment="1" applyProtection="1">
      <alignment horizontal="left" vertical="center" wrapText="1" indent="1" readingOrder="1"/>
    </xf>
    <xf numFmtId="0" fontId="6" fillId="3" borderId="100" xfId="0" applyNumberFormat="1" applyFont="1" applyFill="1" applyBorder="1" applyAlignment="1" applyProtection="1">
      <alignment horizontal="left" vertical="center" wrapText="1" indent="1" readingOrder="1"/>
    </xf>
    <xf numFmtId="0" fontId="0" fillId="3" borderId="32" xfId="0" applyFill="1" applyBorder="1" applyAlignment="1">
      <alignment horizontal="center"/>
    </xf>
    <xf numFmtId="0" fontId="7" fillId="3" borderId="58" xfId="0" applyNumberFormat="1" applyFont="1" applyFill="1" applyBorder="1" applyAlignment="1" applyProtection="1">
      <alignment horizontal="center" vertical="center" wrapText="1" readingOrder="1"/>
    </xf>
    <xf numFmtId="0" fontId="7" fillId="3" borderId="1" xfId="0" applyNumberFormat="1" applyFont="1" applyFill="1" applyBorder="1" applyAlignment="1" applyProtection="1">
      <alignment horizontal="center" vertical="center" wrapText="1" readingOrder="1"/>
    </xf>
    <xf numFmtId="0" fontId="7" fillId="3" borderId="45" xfId="0" applyNumberFormat="1" applyFont="1" applyFill="1" applyBorder="1" applyAlignment="1" applyProtection="1">
      <alignment horizontal="center" vertical="center" wrapText="1" readingOrder="1"/>
    </xf>
    <xf numFmtId="0" fontId="7" fillId="3" borderId="29" xfId="0" applyNumberFormat="1" applyFont="1" applyFill="1" applyBorder="1" applyAlignment="1" applyProtection="1">
      <alignment horizontal="center" vertical="center" wrapText="1" readingOrder="1"/>
    </xf>
    <xf numFmtId="0" fontId="7" fillId="3" borderId="46" xfId="0" applyNumberFormat="1" applyFont="1" applyFill="1" applyBorder="1" applyAlignment="1" applyProtection="1">
      <alignment horizontal="center" vertical="center" wrapText="1" readingOrder="1"/>
    </xf>
    <xf numFmtId="0" fontId="7" fillId="3" borderId="35" xfId="0" applyNumberFormat="1" applyFont="1" applyFill="1" applyBorder="1" applyAlignment="1" applyProtection="1">
      <alignment horizontal="center" vertical="center" wrapText="1" readingOrder="1"/>
    </xf>
    <xf numFmtId="0" fontId="7" fillId="3" borderId="36" xfId="0" applyNumberFormat="1" applyFont="1" applyFill="1" applyBorder="1" applyAlignment="1" applyProtection="1">
      <alignment horizontal="center" vertical="center" wrapText="1" readingOrder="1"/>
    </xf>
    <xf numFmtId="0" fontId="7" fillId="3" borderId="37" xfId="0" applyNumberFormat="1" applyFont="1" applyFill="1" applyBorder="1" applyAlignment="1" applyProtection="1">
      <alignment horizontal="center" vertical="center" wrapText="1" readingOrder="1"/>
    </xf>
    <xf numFmtId="0" fontId="7" fillId="3" borderId="42" xfId="0" applyNumberFormat="1" applyFont="1" applyFill="1" applyBorder="1" applyAlignment="1" applyProtection="1">
      <alignment horizontal="center" vertical="center" wrapText="1" readingOrder="1"/>
    </xf>
    <xf numFmtId="0" fontId="7" fillId="3" borderId="47" xfId="0" applyNumberFormat="1" applyFont="1" applyFill="1" applyBorder="1" applyAlignment="1" applyProtection="1">
      <alignment horizontal="center" vertical="center" wrapText="1" readingOrder="1"/>
    </xf>
    <xf numFmtId="0" fontId="7" fillId="3" borderId="9" xfId="0" applyNumberFormat="1" applyFont="1" applyFill="1" applyBorder="1" applyAlignment="1" applyProtection="1">
      <alignment horizontal="center" vertical="center" wrapText="1" readingOrder="1"/>
    </xf>
    <xf numFmtId="0" fontId="7" fillId="3" borderId="43" xfId="0" applyNumberFormat="1" applyFont="1" applyFill="1" applyBorder="1" applyAlignment="1" applyProtection="1">
      <alignment horizontal="center" vertical="center" wrapText="1" readingOrder="1"/>
    </xf>
    <xf numFmtId="49" fontId="5" fillId="3" borderId="49" xfId="0" applyNumberFormat="1" applyFont="1" applyFill="1" applyBorder="1" applyAlignment="1" applyProtection="1">
      <alignment horizontal="left" vertical="top" wrapText="1" readingOrder="1"/>
    </xf>
    <xf numFmtId="49" fontId="5" fillId="3" borderId="50" xfId="0" applyNumberFormat="1" applyFont="1" applyFill="1" applyBorder="1" applyAlignment="1" applyProtection="1">
      <alignment horizontal="left" vertical="top" wrapText="1" readingOrder="1"/>
    </xf>
    <xf numFmtId="49" fontId="5" fillId="3" borderId="51" xfId="0" applyNumberFormat="1" applyFont="1" applyFill="1" applyBorder="1" applyAlignment="1" applyProtection="1">
      <alignment horizontal="left" vertical="top" wrapText="1" readingOrder="1"/>
    </xf>
    <xf numFmtId="0" fontId="9" fillId="3" borderId="33" xfId="0" applyNumberFormat="1" applyFont="1" applyFill="1" applyBorder="1" applyAlignment="1" applyProtection="1">
      <alignment horizontal="left" vertical="top" wrapText="1" readingOrder="1"/>
    </xf>
    <xf numFmtId="0" fontId="9" fillId="3" borderId="7" xfId="0" applyNumberFormat="1" applyFont="1" applyFill="1" applyBorder="1" applyAlignment="1" applyProtection="1">
      <alignment horizontal="left" vertical="top" wrapText="1" readingOrder="1"/>
    </xf>
    <xf numFmtId="0" fontId="9" fillId="3" borderId="49" xfId="0" applyNumberFormat="1" applyFont="1" applyFill="1" applyBorder="1" applyAlignment="1" applyProtection="1">
      <alignment horizontal="left" vertical="top" wrapText="1" readingOrder="1"/>
    </xf>
    <xf numFmtId="0" fontId="9" fillId="3" borderId="79" xfId="0" applyNumberFormat="1" applyFont="1" applyFill="1" applyBorder="1" applyAlignment="1" applyProtection="1">
      <alignment horizontal="left" vertical="top" wrapText="1" readingOrder="1"/>
    </xf>
    <xf numFmtId="0" fontId="9" fillId="3" borderId="50" xfId="0" applyNumberFormat="1" applyFont="1" applyFill="1" applyBorder="1" applyAlignment="1" applyProtection="1">
      <alignment horizontal="left" vertical="top" wrapText="1" readingOrder="1"/>
    </xf>
    <xf numFmtId="0" fontId="3" fillId="0" borderId="0" xfId="0" applyNumberFormat="1" applyFont="1" applyAlignment="1" applyProtection="1">
      <alignment horizontal="center" vertical="center" wrapText="1" readingOrder="1"/>
    </xf>
    <xf numFmtId="0" fontId="18" fillId="0" borderId="95" xfId="0" applyNumberFormat="1" applyFont="1" applyBorder="1" applyAlignment="1" applyProtection="1">
      <alignment horizontal="left" vertical="center" wrapText="1" indent="1" readingOrder="1"/>
    </xf>
    <xf numFmtId="0" fontId="18" fillId="0" borderId="96" xfId="0" applyNumberFormat="1" applyFont="1" applyBorder="1" applyAlignment="1" applyProtection="1">
      <alignment horizontal="left" vertical="center" wrapText="1" indent="1" readingOrder="1"/>
    </xf>
    <xf numFmtId="0" fontId="18" fillId="0" borderId="97" xfId="0" applyNumberFormat="1" applyFont="1" applyBorder="1" applyAlignment="1" applyProtection="1">
      <alignment horizontal="left" vertical="center" wrapText="1" indent="1" readingOrder="1"/>
    </xf>
    <xf numFmtId="0" fontId="5" fillId="3" borderId="9" xfId="0" applyNumberFormat="1" applyFont="1" applyFill="1" applyBorder="1" applyAlignment="1" applyProtection="1">
      <alignment horizontal="left" vertical="center" wrapText="1" readingOrder="1"/>
    </xf>
    <xf numFmtId="0" fontId="5" fillId="3" borderId="10" xfId="0" applyNumberFormat="1" applyFont="1" applyFill="1" applyBorder="1" applyAlignment="1" applyProtection="1">
      <alignment horizontal="left" vertical="center" wrapText="1" readingOrder="1"/>
    </xf>
    <xf numFmtId="0" fontId="18" fillId="3" borderId="109" xfId="0" applyNumberFormat="1" applyFont="1" applyFill="1" applyBorder="1" applyAlignment="1" applyProtection="1">
      <alignment horizontal="left" vertical="center" wrapText="1" indent="1" readingOrder="1"/>
    </xf>
    <xf numFmtId="0" fontId="18" fillId="3" borderId="108" xfId="0" applyNumberFormat="1" applyFont="1" applyFill="1" applyBorder="1" applyAlignment="1" applyProtection="1">
      <alignment horizontal="left" vertical="center" wrapText="1" indent="1" readingOrder="1"/>
    </xf>
    <xf numFmtId="0" fontId="18" fillId="3" borderId="110" xfId="0" applyNumberFormat="1" applyFont="1" applyFill="1" applyBorder="1" applyAlignment="1" applyProtection="1">
      <alignment horizontal="left" vertical="center" wrapText="1" indent="1" readingOrder="1"/>
    </xf>
    <xf numFmtId="0" fontId="6" fillId="3" borderId="109" xfId="0" applyNumberFormat="1" applyFont="1" applyFill="1" applyBorder="1" applyAlignment="1" applyProtection="1">
      <alignment horizontal="left" vertical="center" wrapText="1" indent="1" readingOrder="1"/>
    </xf>
    <xf numFmtId="0" fontId="6" fillId="3" borderId="108" xfId="0" applyNumberFormat="1" applyFont="1" applyFill="1" applyBorder="1" applyAlignment="1" applyProtection="1">
      <alignment horizontal="left" vertical="center" wrapText="1" indent="1" readingOrder="1"/>
    </xf>
    <xf numFmtId="0" fontId="6" fillId="3" borderId="110" xfId="0" applyNumberFormat="1" applyFont="1" applyFill="1" applyBorder="1" applyAlignment="1" applyProtection="1">
      <alignment horizontal="left" vertical="center" wrapText="1" indent="1" readingOrder="1"/>
    </xf>
    <xf numFmtId="0" fontId="5" fillId="3" borderId="109" xfId="0" applyNumberFormat="1" applyFont="1" applyFill="1" applyBorder="1" applyAlignment="1" applyProtection="1">
      <alignment horizontal="center" vertical="center" wrapText="1" readingOrder="1"/>
    </xf>
    <xf numFmtId="0" fontId="5" fillId="3" borderId="108" xfId="0" applyNumberFormat="1" applyFont="1" applyFill="1" applyBorder="1" applyAlignment="1" applyProtection="1">
      <alignment horizontal="center" vertical="center" wrapText="1" readingOrder="1"/>
    </xf>
    <xf numFmtId="4" fontId="6" fillId="3" borderId="108" xfId="0" applyNumberFormat="1" applyFont="1" applyFill="1" applyBorder="1" applyAlignment="1" applyProtection="1">
      <alignment horizontal="center" vertical="center" wrapText="1" readingOrder="1"/>
    </xf>
    <xf numFmtId="4" fontId="6" fillId="3" borderId="110" xfId="0" applyNumberFormat="1" applyFont="1" applyFill="1" applyBorder="1" applyAlignment="1" applyProtection="1">
      <alignment horizontal="center" vertical="center" wrapText="1" readingOrder="1"/>
    </xf>
    <xf numFmtId="0" fontId="5" fillId="3" borderId="110" xfId="0" applyNumberFormat="1" applyFont="1" applyFill="1" applyBorder="1" applyAlignment="1" applyProtection="1">
      <alignment horizontal="center" vertical="center" wrapText="1" readingOrder="1"/>
    </xf>
    <xf numFmtId="0" fontId="5" fillId="0" borderId="2" xfId="0" applyNumberFormat="1" applyFont="1" applyBorder="1" applyAlignment="1" applyProtection="1">
      <alignment horizontal="left" vertical="center" wrapText="1" readingOrder="1"/>
    </xf>
    <xf numFmtId="0" fontId="5" fillId="0" borderId="3" xfId="0" applyNumberFormat="1" applyFont="1" applyBorder="1" applyAlignment="1" applyProtection="1">
      <alignment horizontal="left" vertical="center" wrapText="1" readingOrder="1"/>
    </xf>
    <xf numFmtId="0" fontId="5" fillId="0" borderId="4" xfId="0" applyNumberFormat="1" applyFont="1" applyBorder="1" applyAlignment="1" applyProtection="1">
      <alignment horizontal="left" vertical="center" wrapText="1" readingOrder="1"/>
    </xf>
    <xf numFmtId="0" fontId="18" fillId="0" borderId="5" xfId="0" applyNumberFormat="1" applyFont="1" applyBorder="1" applyAlignment="1" applyProtection="1">
      <alignment horizontal="left" vertical="center" wrapText="1" indent="1" readingOrder="1"/>
    </xf>
    <xf numFmtId="0" fontId="18" fillId="0" borderId="6" xfId="0" applyNumberFormat="1" applyFont="1" applyBorder="1" applyAlignment="1" applyProtection="1">
      <alignment horizontal="left" vertical="center" wrapText="1" indent="1" readingOrder="1"/>
    </xf>
    <xf numFmtId="0" fontId="18" fillId="0" borderId="7" xfId="0" applyNumberFormat="1" applyFont="1" applyBorder="1" applyAlignment="1" applyProtection="1">
      <alignment horizontal="left" vertical="center" wrapText="1" indent="1" readingOrder="1"/>
    </xf>
    <xf numFmtId="0" fontId="5" fillId="0" borderId="9" xfId="0" applyNumberFormat="1" applyFont="1" applyBorder="1" applyAlignment="1" applyProtection="1">
      <alignment horizontal="left" vertical="center" wrapText="1" readingOrder="1"/>
    </xf>
    <xf numFmtId="0" fontId="5" fillId="0" borderId="10" xfId="0" applyNumberFormat="1" applyFont="1" applyBorder="1" applyAlignment="1" applyProtection="1">
      <alignment horizontal="left" vertical="center" wrapText="1" readingOrder="1"/>
    </xf>
    <xf numFmtId="0" fontId="5" fillId="0" borderId="11" xfId="0" applyNumberFormat="1" applyFont="1" applyBorder="1" applyAlignment="1" applyProtection="1">
      <alignment horizontal="left" vertical="center" wrapText="1" readingOrder="1"/>
    </xf>
    <xf numFmtId="0" fontId="18" fillId="0" borderId="12" xfId="0" applyNumberFormat="1" applyFont="1" applyBorder="1" applyAlignment="1" applyProtection="1">
      <alignment horizontal="left" vertical="center" wrapText="1" indent="1" readingOrder="1"/>
    </xf>
    <xf numFmtId="0" fontId="18" fillId="0" borderId="13" xfId="0" applyNumberFormat="1" applyFont="1" applyBorder="1" applyAlignment="1" applyProtection="1">
      <alignment horizontal="left" vertical="center" wrapText="1" indent="1" readingOrder="1"/>
    </xf>
    <xf numFmtId="0" fontId="18" fillId="0" borderId="14" xfId="0" applyNumberFormat="1" applyFont="1" applyBorder="1" applyAlignment="1" applyProtection="1">
      <alignment horizontal="left" vertical="center" wrapText="1" indent="1" readingOrder="1"/>
    </xf>
    <xf numFmtId="0" fontId="6" fillId="0" borderId="15" xfId="0" applyNumberFormat="1" applyFont="1" applyBorder="1" applyAlignment="1" applyProtection="1">
      <alignment horizontal="left" vertical="center" wrapText="1" indent="1" readingOrder="1"/>
    </xf>
    <xf numFmtId="0" fontId="6" fillId="0" borderId="16" xfId="0" applyNumberFormat="1" applyFont="1" applyBorder="1" applyAlignment="1" applyProtection="1">
      <alignment horizontal="left" vertical="center" wrapText="1" indent="1" readingOrder="1"/>
    </xf>
    <xf numFmtId="0" fontId="6" fillId="0" borderId="17" xfId="0" applyNumberFormat="1" applyFont="1" applyBorder="1" applyAlignment="1" applyProtection="1">
      <alignment horizontal="left" vertical="center" wrapText="1" indent="1" readingOrder="1"/>
    </xf>
    <xf numFmtId="4" fontId="6" fillId="0" borderId="52" xfId="0" applyNumberFormat="1" applyFont="1" applyBorder="1" applyAlignment="1" applyProtection="1">
      <alignment horizontal="center" vertical="center" wrapText="1" readingOrder="1"/>
    </xf>
    <xf numFmtId="4" fontId="6" fillId="0" borderId="73" xfId="0" applyNumberFormat="1" applyFont="1" applyBorder="1" applyAlignment="1" applyProtection="1">
      <alignment horizontal="center" vertical="center" wrapText="1" readingOrder="1"/>
    </xf>
    <xf numFmtId="0" fontId="2" fillId="0" borderId="49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4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4" fontId="6" fillId="0" borderId="49" xfId="0" applyNumberFormat="1" applyFont="1" applyBorder="1" applyAlignment="1" applyProtection="1">
      <alignment horizontal="center" vertical="center" wrapText="1" readingOrder="1"/>
    </xf>
    <xf numFmtId="4" fontId="6" fillId="0" borderId="5" xfId="0" applyNumberFormat="1" applyFont="1" applyBorder="1" applyAlignment="1" applyProtection="1">
      <alignment horizontal="center" vertical="center" wrapText="1" readingOrder="1"/>
    </xf>
    <xf numFmtId="49" fontId="6" fillId="0" borderId="52" xfId="0" applyNumberFormat="1" applyFont="1" applyBorder="1" applyAlignment="1" applyProtection="1">
      <alignment vertical="top" wrapText="1" readingOrder="1"/>
    </xf>
    <xf numFmtId="49" fontId="6" fillId="0" borderId="0" xfId="0" applyNumberFormat="1" applyFont="1" applyBorder="1" applyAlignment="1" applyProtection="1">
      <alignment vertical="top" wrapText="1" readingOrder="1"/>
    </xf>
    <xf numFmtId="49" fontId="6" fillId="0" borderId="8" xfId="0" applyNumberFormat="1" applyFont="1" applyBorder="1" applyAlignment="1" applyProtection="1">
      <alignment vertical="top" wrapText="1" readingOrder="1"/>
    </xf>
    <xf numFmtId="0" fontId="7" fillId="2" borderId="40" xfId="0" applyNumberFormat="1" applyFont="1" applyFill="1" applyBorder="1" applyAlignment="1" applyProtection="1">
      <alignment horizontal="left" vertical="center" wrapText="1" readingOrder="1"/>
    </xf>
    <xf numFmtId="0" fontId="7" fillId="2" borderId="32" xfId="0" applyNumberFormat="1" applyFont="1" applyFill="1" applyBorder="1" applyAlignment="1" applyProtection="1">
      <alignment horizontal="left" vertical="center" wrapText="1" readingOrder="1"/>
    </xf>
    <xf numFmtId="0" fontId="7" fillId="2" borderId="41" xfId="0" applyNumberFormat="1" applyFont="1" applyFill="1" applyBorder="1" applyAlignment="1" applyProtection="1">
      <alignment horizontal="left" vertical="center" wrapText="1" readingOrder="1"/>
    </xf>
    <xf numFmtId="49" fontId="5" fillId="0" borderId="69" xfId="0" applyNumberFormat="1" applyFont="1" applyBorder="1" applyAlignment="1" applyProtection="1">
      <alignment horizontal="left" vertical="top" wrapText="1" readingOrder="1"/>
    </xf>
    <xf numFmtId="49" fontId="5" fillId="0" borderId="70" xfId="0" applyNumberFormat="1" applyFont="1" applyBorder="1" applyAlignment="1" applyProtection="1">
      <alignment horizontal="left" vertical="top" wrapText="1" readingOrder="1"/>
    </xf>
    <xf numFmtId="4" fontId="5" fillId="0" borderId="70" xfId="0" applyNumberFormat="1" applyFont="1" applyBorder="1" applyAlignment="1" applyProtection="1">
      <alignment horizontal="center" vertical="center" wrapText="1" readingOrder="1"/>
    </xf>
    <xf numFmtId="49" fontId="6" fillId="0" borderId="49" xfId="0" applyNumberFormat="1" applyFont="1" applyBorder="1" applyAlignment="1" applyProtection="1">
      <alignment vertical="top" wrapText="1" readingOrder="1"/>
    </xf>
    <xf numFmtId="49" fontId="6" fillId="0" borderId="33" xfId="0" applyNumberFormat="1" applyFont="1" applyBorder="1" applyAlignment="1" applyProtection="1">
      <alignment vertical="top" wrapText="1" readingOrder="1"/>
    </xf>
    <xf numFmtId="49" fontId="6" fillId="0" borderId="34" xfId="0" applyNumberFormat="1" applyFont="1" applyBorder="1" applyAlignment="1" applyProtection="1">
      <alignment vertical="top" wrapText="1" readingOrder="1"/>
    </xf>
    <xf numFmtId="49" fontId="6" fillId="0" borderId="55" xfId="0" applyNumberFormat="1" applyFont="1" applyBorder="1" applyAlignment="1" applyProtection="1">
      <alignment horizontal="center" vertical="top" wrapText="1" readingOrder="1"/>
    </xf>
    <xf numFmtId="49" fontId="6" fillId="0" borderId="8" xfId="0" applyNumberFormat="1" applyFont="1" applyBorder="1" applyAlignment="1" applyProtection="1">
      <alignment horizontal="center" vertical="top" wrapText="1" readingOrder="1"/>
    </xf>
    <xf numFmtId="3" fontId="6" fillId="0" borderId="52" xfId="0" applyNumberFormat="1" applyFont="1" applyBorder="1" applyAlignment="1" applyProtection="1">
      <alignment horizontal="center" vertical="top" wrapText="1" readingOrder="1"/>
    </xf>
    <xf numFmtId="3" fontId="6" fillId="0" borderId="56" xfId="0" applyNumberFormat="1" applyFont="1" applyBorder="1" applyAlignment="1" applyProtection="1">
      <alignment horizontal="center" vertical="top" wrapText="1" readingOrder="1"/>
    </xf>
    <xf numFmtId="3" fontId="6" fillId="0" borderId="53" xfId="0" applyNumberFormat="1" applyFont="1" applyBorder="1" applyAlignment="1" applyProtection="1">
      <alignment horizontal="center" vertical="top" wrapText="1" readingOrder="1"/>
    </xf>
    <xf numFmtId="4" fontId="5" fillId="2" borderId="69" xfId="0" applyNumberFormat="1" applyFont="1" applyFill="1" applyBorder="1" applyAlignment="1" applyProtection="1">
      <alignment horizontal="center" vertical="top" wrapText="1" readingOrder="1"/>
    </xf>
    <xf numFmtId="4" fontId="5" fillId="2" borderId="70" xfId="0" applyNumberFormat="1" applyFont="1" applyFill="1" applyBorder="1" applyAlignment="1" applyProtection="1">
      <alignment horizontal="center" vertical="top" wrapText="1" readingOrder="1"/>
    </xf>
    <xf numFmtId="4" fontId="6" fillId="0" borderId="58" xfId="0" applyNumberFormat="1" applyFont="1" applyBorder="1" applyAlignment="1" applyProtection="1">
      <alignment horizontal="center" vertical="center" wrapText="1" readingOrder="1"/>
    </xf>
    <xf numFmtId="4" fontId="6" fillId="0" borderId="86" xfId="0" applyNumberFormat="1" applyFont="1" applyBorder="1" applyAlignment="1" applyProtection="1">
      <alignment horizontal="center" vertical="center" wrapText="1" readingOrder="1"/>
    </xf>
    <xf numFmtId="0" fontId="7" fillId="0" borderId="49" xfId="0" applyNumberFormat="1" applyFont="1" applyBorder="1" applyAlignment="1" applyProtection="1">
      <alignment horizontal="center" vertical="center" wrapText="1" readingOrder="1"/>
    </xf>
    <xf numFmtId="0" fontId="7" fillId="0" borderId="33" xfId="0" applyNumberFormat="1" applyFont="1" applyBorder="1" applyAlignment="1" applyProtection="1">
      <alignment horizontal="center" vertical="center" wrapText="1" readingOrder="1"/>
    </xf>
    <xf numFmtId="0" fontId="7" fillId="0" borderId="34" xfId="0" applyNumberFormat="1" applyFont="1" applyBorder="1" applyAlignment="1" applyProtection="1">
      <alignment horizontal="center" vertical="center" wrapText="1" readingOrder="1"/>
    </xf>
    <xf numFmtId="0" fontId="7" fillId="0" borderId="52" xfId="0" applyNumberFormat="1" applyFont="1" applyBorder="1" applyAlignment="1" applyProtection="1">
      <alignment horizontal="center" vertical="center" wrapText="1" readingOrder="1"/>
    </xf>
    <xf numFmtId="0" fontId="7" fillId="0" borderId="0" xfId="0" applyNumberFormat="1" applyFont="1" applyBorder="1" applyAlignment="1" applyProtection="1">
      <alignment horizontal="center" vertical="center" wrapText="1" readingOrder="1"/>
    </xf>
    <xf numFmtId="0" fontId="7" fillId="0" borderId="8" xfId="0" applyNumberFormat="1" applyFont="1" applyBorder="1" applyAlignment="1" applyProtection="1">
      <alignment horizontal="center" vertical="center" wrapText="1" readingOrder="1"/>
    </xf>
    <xf numFmtId="0" fontId="8" fillId="0" borderId="35" xfId="0" applyNumberFormat="1" applyFont="1" applyBorder="1" applyAlignment="1" applyProtection="1">
      <alignment horizontal="center" vertical="center" wrapText="1" readingOrder="1"/>
    </xf>
    <xf numFmtId="0" fontId="8" fillId="0" borderId="36" xfId="0" applyNumberFormat="1" applyFont="1" applyBorder="1" applyAlignment="1" applyProtection="1">
      <alignment horizontal="center" vertical="center" wrapText="1" readingOrder="1"/>
    </xf>
    <xf numFmtId="0" fontId="8" fillId="0" borderId="37" xfId="0" applyNumberFormat="1" applyFont="1" applyBorder="1" applyAlignment="1" applyProtection="1">
      <alignment horizontal="center" vertical="center" wrapText="1" readingOrder="1"/>
    </xf>
    <xf numFmtId="0" fontId="7" fillId="0" borderId="38" xfId="0" applyNumberFormat="1" applyFont="1" applyBorder="1" applyAlignment="1" applyProtection="1">
      <alignment horizontal="center" vertical="center" wrapText="1" readingOrder="1"/>
    </xf>
    <xf numFmtId="0" fontId="7" fillId="0" borderId="39" xfId="0" applyNumberFormat="1" applyFont="1" applyBorder="1" applyAlignment="1" applyProtection="1">
      <alignment horizontal="center" vertical="center" wrapText="1" readingOrder="1"/>
    </xf>
    <xf numFmtId="0" fontId="7" fillId="0" borderId="2" xfId="0" applyNumberFormat="1" applyFont="1" applyBorder="1" applyAlignment="1" applyProtection="1">
      <alignment horizontal="center" vertical="center" wrapText="1" readingOrder="1"/>
    </xf>
    <xf numFmtId="0" fontId="7" fillId="0" borderId="28" xfId="0" applyNumberFormat="1" applyFont="1" applyBorder="1" applyAlignment="1" applyProtection="1">
      <alignment horizontal="center" vertical="center" wrapText="1" readingOrder="1"/>
    </xf>
    <xf numFmtId="0" fontId="7" fillId="0" borderId="66" xfId="0" applyNumberFormat="1" applyFont="1" applyBorder="1" applyAlignment="1" applyProtection="1">
      <alignment horizontal="center" vertical="center" wrapText="1" readingOrder="1"/>
    </xf>
    <xf numFmtId="0" fontId="7" fillId="0" borderId="17" xfId="0" applyNumberFormat="1" applyFont="1" applyBorder="1" applyAlignment="1" applyProtection="1">
      <alignment horizontal="center" vertical="center" wrapText="1" readingOrder="1"/>
    </xf>
    <xf numFmtId="0" fontId="7" fillId="0" borderId="5" xfId="0" applyNumberFormat="1" applyFont="1" applyBorder="1" applyAlignment="1" applyProtection="1">
      <alignment horizontal="center" vertical="center" wrapText="1" readingOrder="1"/>
    </xf>
    <xf numFmtId="0" fontId="7" fillId="0" borderId="6" xfId="0" applyNumberFormat="1" applyFont="1" applyBorder="1" applyAlignment="1" applyProtection="1">
      <alignment horizontal="center" vertical="center" wrapText="1" readingOrder="1"/>
    </xf>
    <xf numFmtId="0" fontId="7" fillId="0" borderId="7" xfId="0" applyNumberFormat="1" applyFont="1" applyBorder="1" applyAlignment="1" applyProtection="1">
      <alignment horizontal="center" vertical="center" wrapText="1" readingOrder="1"/>
    </xf>
    <xf numFmtId="0" fontId="7" fillId="0" borderId="65" xfId="0" applyNumberFormat="1" applyFont="1" applyBorder="1" applyAlignment="1" applyProtection="1">
      <alignment horizontal="center" vertical="center" wrapText="1" readingOrder="1"/>
    </xf>
    <xf numFmtId="0" fontId="7" fillId="0" borderId="59" xfId="0" applyNumberFormat="1" applyFont="1" applyBorder="1" applyAlignment="1" applyProtection="1">
      <alignment horizontal="center" vertical="center" wrapText="1" readingOrder="1"/>
    </xf>
    <xf numFmtId="0" fontId="7" fillId="0" borderId="44" xfId="0" applyNumberFormat="1" applyFont="1" applyBorder="1" applyAlignment="1" applyProtection="1">
      <alignment horizontal="center" vertical="center" wrapText="1" readingOrder="1"/>
    </xf>
    <xf numFmtId="0" fontId="7" fillId="0" borderId="48" xfId="0" applyNumberFormat="1" applyFont="1" applyBorder="1" applyAlignment="1" applyProtection="1">
      <alignment horizontal="center" vertical="center" wrapText="1" readingOrder="1"/>
    </xf>
    <xf numFmtId="3" fontId="6" fillId="0" borderId="54" xfId="0" applyNumberFormat="1" applyFont="1" applyBorder="1" applyAlignment="1" applyProtection="1">
      <alignment horizontal="center" vertical="top" wrapText="1" readingOrder="1"/>
    </xf>
    <xf numFmtId="4" fontId="5" fillId="0" borderId="32" xfId="0" applyNumberFormat="1" applyFont="1" applyBorder="1" applyAlignment="1" applyProtection="1">
      <alignment horizontal="center" vertical="center" wrapText="1" readingOrder="1"/>
    </xf>
    <xf numFmtId="4" fontId="5" fillId="0" borderId="41" xfId="0" applyNumberFormat="1" applyFont="1" applyBorder="1" applyAlignment="1" applyProtection="1">
      <alignment horizontal="center" vertical="center" wrapText="1" readingOrder="1"/>
    </xf>
    <xf numFmtId="49" fontId="6" fillId="0" borderId="58" xfId="0" applyNumberFormat="1" applyFont="1" applyBorder="1" applyAlignment="1" applyProtection="1">
      <alignment horizontal="left" vertical="top" wrapText="1" indent="1" readingOrder="1"/>
    </xf>
    <xf numFmtId="49" fontId="6" fillId="0" borderId="82" xfId="0" applyNumberFormat="1" applyFont="1" applyBorder="1" applyAlignment="1" applyProtection="1">
      <alignment horizontal="left" vertical="top" wrapText="1" indent="1" readingOrder="1"/>
    </xf>
    <xf numFmtId="49" fontId="6" fillId="0" borderId="83" xfId="0" applyNumberFormat="1" applyFont="1" applyBorder="1" applyAlignment="1" applyProtection="1">
      <alignment horizontal="left" vertical="top" wrapText="1" indent="1" readingOrder="1"/>
    </xf>
    <xf numFmtId="49" fontId="6" fillId="0" borderId="0" xfId="0" applyNumberFormat="1" applyFont="1" applyBorder="1" applyAlignment="1" applyProtection="1">
      <alignment horizontal="center" vertical="top" wrapText="1" readingOrder="1"/>
    </xf>
    <xf numFmtId="3" fontId="6" fillId="0" borderId="58" xfId="0" applyNumberFormat="1" applyFont="1" applyBorder="1" applyAlignment="1" applyProtection="1">
      <alignment horizontal="center" vertical="top" wrapText="1" readingOrder="1"/>
    </xf>
    <xf numFmtId="3" fontId="6" fillId="0" borderId="85" xfId="0" applyNumberFormat="1" applyFont="1" applyBorder="1" applyAlignment="1" applyProtection="1">
      <alignment horizontal="center" vertical="top" wrapText="1" readingOrder="1"/>
    </xf>
    <xf numFmtId="3" fontId="6" fillId="0" borderId="84" xfId="0" applyNumberFormat="1" applyFont="1" applyBorder="1" applyAlignment="1" applyProtection="1">
      <alignment horizontal="center" vertical="top" wrapText="1" readingOrder="1"/>
    </xf>
    <xf numFmtId="3" fontId="6" fillId="0" borderId="1" xfId="0" applyNumberFormat="1" applyFont="1" applyBorder="1" applyAlignment="1" applyProtection="1">
      <alignment horizontal="center" vertical="top" wrapText="1" readingOrder="1"/>
    </xf>
    <xf numFmtId="3" fontId="6" fillId="0" borderId="45" xfId="0" applyNumberFormat="1" applyFont="1" applyBorder="1" applyAlignment="1" applyProtection="1">
      <alignment horizontal="center" vertical="top" wrapText="1" readingOrder="1"/>
    </xf>
    <xf numFmtId="0" fontId="5" fillId="0" borderId="32" xfId="0" applyNumberFormat="1" applyFont="1" applyBorder="1" applyAlignment="1" applyProtection="1">
      <alignment horizontal="center" vertical="center" wrapText="1" readingOrder="1"/>
    </xf>
    <xf numFmtId="0" fontId="5" fillId="0" borderId="59" xfId="0" applyNumberFormat="1" applyFont="1" applyBorder="1" applyAlignment="1" applyProtection="1">
      <alignment horizontal="center" vertical="center" wrapText="1" readingOrder="1"/>
    </xf>
    <xf numFmtId="49" fontId="6" fillId="0" borderId="52" xfId="0" applyNumberFormat="1" applyFont="1" applyBorder="1" applyAlignment="1" applyProtection="1">
      <alignment horizontal="left" vertical="top" wrapText="1" indent="1" readingOrder="1"/>
    </xf>
    <xf numFmtId="49" fontId="6" fillId="0" borderId="53" xfId="0" applyNumberFormat="1" applyFont="1" applyBorder="1" applyAlignment="1" applyProtection="1">
      <alignment horizontal="left" vertical="top" wrapText="1" indent="1" readingOrder="1"/>
    </xf>
    <xf numFmtId="49" fontId="6" fillId="0" borderId="54" xfId="0" applyNumberFormat="1" applyFont="1" applyBorder="1" applyAlignment="1" applyProtection="1">
      <alignment horizontal="left" vertical="top" wrapText="1" indent="1" readingOrder="1"/>
    </xf>
    <xf numFmtId="49" fontId="5" fillId="0" borderId="52" xfId="0" applyNumberFormat="1" applyFont="1" applyBorder="1" applyAlignment="1" applyProtection="1">
      <alignment horizontal="left" vertical="top" wrapText="1" readingOrder="1"/>
    </xf>
    <xf numFmtId="49" fontId="5" fillId="0" borderId="0" xfId="0" applyNumberFormat="1" applyFont="1" applyBorder="1" applyAlignment="1" applyProtection="1">
      <alignment horizontal="left" vertical="top" wrapText="1" readingOrder="1"/>
    </xf>
    <xf numFmtId="49" fontId="5" fillId="0" borderId="56" xfId="0" applyNumberFormat="1" applyFont="1" applyBorder="1" applyAlignment="1" applyProtection="1">
      <alignment horizontal="left" vertical="top" wrapText="1" readingOrder="1"/>
    </xf>
    <xf numFmtId="49" fontId="6" fillId="0" borderId="53" xfId="0" applyNumberFormat="1" applyFont="1" applyBorder="1" applyAlignment="1" applyProtection="1">
      <alignment horizontal="center" vertical="top" wrapText="1" readingOrder="1"/>
    </xf>
    <xf numFmtId="3" fontId="6" fillId="0" borderId="73" xfId="0" applyNumberFormat="1" applyFont="1" applyBorder="1" applyAlignment="1" applyProtection="1">
      <alignment horizontal="center" vertical="top" wrapText="1" readingOrder="1"/>
    </xf>
    <xf numFmtId="49" fontId="6" fillId="0" borderId="25" xfId="0" applyNumberFormat="1" applyFont="1" applyBorder="1" applyAlignment="1" applyProtection="1">
      <alignment horizontal="left" vertical="center" wrapText="1" indent="1" readingOrder="1"/>
    </xf>
    <xf numFmtId="49" fontId="6" fillId="0" borderId="27" xfId="0" applyNumberFormat="1" applyFont="1" applyBorder="1" applyAlignment="1" applyProtection="1">
      <alignment horizontal="left" vertical="center" wrapText="1" indent="1" readingOrder="1"/>
    </xf>
    <xf numFmtId="49" fontId="6" fillId="0" borderId="28" xfId="0" applyNumberFormat="1" applyFont="1" applyBorder="1" applyAlignment="1" applyProtection="1">
      <alignment horizontal="left" vertical="center" wrapText="1" indent="1" readingOrder="1"/>
    </xf>
    <xf numFmtId="0" fontId="5" fillId="0" borderId="29" xfId="0" applyNumberFormat="1" applyFont="1" applyBorder="1" applyAlignment="1" applyProtection="1">
      <alignment horizontal="left" vertical="center" wrapText="1" readingOrder="1"/>
    </xf>
    <xf numFmtId="0" fontId="5" fillId="0" borderId="30" xfId="0" applyNumberFormat="1" applyFont="1" applyBorder="1" applyAlignment="1" applyProtection="1">
      <alignment horizontal="left" vertical="center" wrapText="1" readingOrder="1"/>
    </xf>
    <xf numFmtId="0" fontId="5" fillId="0" borderId="31" xfId="0" applyNumberFormat="1" applyFont="1" applyBorder="1" applyAlignment="1" applyProtection="1">
      <alignment horizontal="left" vertical="center" wrapText="1" readingOrder="1"/>
    </xf>
    <xf numFmtId="0" fontId="6" fillId="0" borderId="5" xfId="0" applyNumberFormat="1" applyFont="1" applyBorder="1" applyAlignment="1" applyProtection="1">
      <alignment horizontal="left" vertical="center" wrapText="1" indent="1" readingOrder="1"/>
    </xf>
    <xf numFmtId="0" fontId="6" fillId="0" borderId="6" xfId="0" applyNumberFormat="1" applyFont="1" applyBorder="1" applyAlignment="1" applyProtection="1">
      <alignment horizontal="left" vertical="center" wrapText="1" indent="1" readingOrder="1"/>
    </xf>
    <xf numFmtId="0" fontId="6" fillId="0" borderId="7" xfId="0" applyNumberFormat="1" applyFont="1" applyBorder="1" applyAlignment="1" applyProtection="1">
      <alignment horizontal="left" vertical="center" wrapText="1" indent="1" readingOrder="1"/>
    </xf>
    <xf numFmtId="0" fontId="0" fillId="0" borderId="32" xfId="0" applyBorder="1" applyAlignment="1">
      <alignment horizontal="center"/>
    </xf>
    <xf numFmtId="0" fontId="7" fillId="0" borderId="1" xfId="0" applyNumberFormat="1" applyFont="1" applyBorder="1" applyAlignment="1" applyProtection="1">
      <alignment horizontal="center" vertical="center" wrapText="1" readingOrder="1"/>
    </xf>
    <xf numFmtId="0" fontId="7" fillId="0" borderId="45" xfId="0" applyNumberFormat="1" applyFont="1" applyBorder="1" applyAlignment="1" applyProtection="1">
      <alignment horizontal="center" vertical="center" wrapText="1" readingOrder="1"/>
    </xf>
    <xf numFmtId="0" fontId="7" fillId="0" borderId="29" xfId="0" applyNumberFormat="1" applyFont="1" applyBorder="1" applyAlignment="1" applyProtection="1">
      <alignment horizontal="center" vertical="center" wrapText="1" readingOrder="1"/>
    </xf>
    <xf numFmtId="0" fontId="7" fillId="0" borderId="46" xfId="0" applyNumberFormat="1" applyFont="1" applyBorder="1" applyAlignment="1" applyProtection="1">
      <alignment horizontal="center" vertical="center" wrapText="1" readingOrder="1"/>
    </xf>
    <xf numFmtId="0" fontId="7" fillId="0" borderId="35" xfId="0" applyNumberFormat="1" applyFont="1" applyBorder="1" applyAlignment="1" applyProtection="1">
      <alignment horizontal="center" vertical="center" wrapText="1" readingOrder="1"/>
    </xf>
    <xf numFmtId="0" fontId="7" fillId="0" borderId="36" xfId="0" applyNumberFormat="1" applyFont="1" applyBorder="1" applyAlignment="1" applyProtection="1">
      <alignment horizontal="center" vertical="center" wrapText="1" readingOrder="1"/>
    </xf>
    <xf numFmtId="0" fontId="7" fillId="0" borderId="37" xfId="0" applyNumberFormat="1" applyFont="1" applyBorder="1" applyAlignment="1" applyProtection="1">
      <alignment horizontal="center" vertical="center" wrapText="1" readingOrder="1"/>
    </xf>
    <xf numFmtId="0" fontId="7" fillId="0" borderId="42" xfId="0" applyNumberFormat="1" applyFont="1" applyBorder="1" applyAlignment="1" applyProtection="1">
      <alignment horizontal="center" vertical="center" wrapText="1" readingOrder="1"/>
    </xf>
    <xf numFmtId="0" fontId="7" fillId="0" borderId="47" xfId="0" applyNumberFormat="1" applyFont="1" applyBorder="1" applyAlignment="1" applyProtection="1">
      <alignment horizontal="center" vertical="center" wrapText="1" readingOrder="1"/>
    </xf>
    <xf numFmtId="0" fontId="7" fillId="0" borderId="9" xfId="0" applyNumberFormat="1" applyFont="1" applyBorder="1" applyAlignment="1" applyProtection="1">
      <alignment horizontal="center" vertical="center" wrapText="1" readingOrder="1"/>
    </xf>
    <xf numFmtId="0" fontId="7" fillId="0" borderId="43" xfId="0" applyNumberFormat="1" applyFont="1" applyBorder="1" applyAlignment="1" applyProtection="1">
      <alignment horizontal="center" vertical="center" wrapText="1" readingOrder="1"/>
    </xf>
    <xf numFmtId="49" fontId="5" fillId="0" borderId="49" xfId="0" applyNumberFormat="1" applyFont="1" applyBorder="1" applyAlignment="1" applyProtection="1">
      <alignment horizontal="left" vertical="top" wrapText="1" readingOrder="1"/>
    </xf>
    <xf numFmtId="49" fontId="5" fillId="0" borderId="50" xfId="0" applyNumberFormat="1" applyFont="1" applyBorder="1" applyAlignment="1" applyProtection="1">
      <alignment horizontal="left" vertical="top" wrapText="1" readingOrder="1"/>
    </xf>
    <xf numFmtId="49" fontId="5" fillId="0" borderId="51" xfId="0" applyNumberFormat="1" applyFont="1" applyBorder="1" applyAlignment="1" applyProtection="1">
      <alignment horizontal="left" vertical="top" wrapText="1" readingOrder="1"/>
    </xf>
    <xf numFmtId="0" fontId="9" fillId="0" borderId="33" xfId="0" applyNumberFormat="1" applyFont="1" applyBorder="1" applyAlignment="1" applyProtection="1">
      <alignment horizontal="left" vertical="top" wrapText="1" readingOrder="1"/>
    </xf>
    <xf numFmtId="0" fontId="9" fillId="0" borderId="7" xfId="0" applyNumberFormat="1" applyFont="1" applyBorder="1" applyAlignment="1" applyProtection="1">
      <alignment horizontal="left" vertical="top" wrapText="1" readingOrder="1"/>
    </xf>
    <xf numFmtId="0" fontId="9" fillId="0" borderId="49" xfId="0" applyNumberFormat="1" applyFont="1" applyBorder="1" applyAlignment="1" applyProtection="1">
      <alignment horizontal="left" vertical="top" wrapText="1" readingOrder="1"/>
    </xf>
    <xf numFmtId="0" fontId="9" fillId="0" borderId="79" xfId="0" applyNumberFormat="1" applyFont="1" applyBorder="1" applyAlignment="1" applyProtection="1">
      <alignment horizontal="left" vertical="top" wrapText="1" readingOrder="1"/>
    </xf>
    <xf numFmtId="0" fontId="9" fillId="0" borderId="50" xfId="0" applyNumberFormat="1" applyFont="1" applyBorder="1" applyAlignment="1" applyProtection="1">
      <alignment horizontal="left" vertical="top" wrapText="1" readingOrder="1"/>
    </xf>
    <xf numFmtId="0" fontId="5" fillId="0" borderId="3" xfId="0" applyNumberFormat="1" applyFont="1" applyBorder="1" applyAlignment="1" applyProtection="1">
      <alignment horizontal="center" vertical="center" wrapText="1" readingOrder="1"/>
    </xf>
    <xf numFmtId="0" fontId="5" fillId="0" borderId="25" xfId="0" applyNumberFormat="1" applyFont="1" applyBorder="1" applyAlignment="1" applyProtection="1">
      <alignment horizontal="center" vertical="center" wrapText="1" readingOrder="1"/>
    </xf>
    <xf numFmtId="4" fontId="6" fillId="0" borderId="19" xfId="0" applyNumberFormat="1" applyFont="1" applyBorder="1" applyAlignment="1" applyProtection="1">
      <alignment horizontal="center" vertical="center" wrapText="1" readingOrder="1"/>
    </xf>
    <xf numFmtId="4" fontId="6" fillId="0" borderId="20" xfId="0" applyNumberFormat="1" applyFont="1" applyBorder="1" applyAlignment="1" applyProtection="1">
      <alignment horizontal="center" vertical="center" wrapText="1" readingOrder="1"/>
    </xf>
    <xf numFmtId="4" fontId="6" fillId="0" borderId="21" xfId="0" applyNumberFormat="1" applyFont="1" applyBorder="1" applyAlignment="1" applyProtection="1">
      <alignment horizontal="center" vertical="center" wrapText="1" readingOrder="1"/>
    </xf>
    <xf numFmtId="4" fontId="6" fillId="0" borderId="24" xfId="0" applyNumberFormat="1" applyFont="1" applyBorder="1" applyAlignment="1" applyProtection="1">
      <alignment horizontal="center" vertical="center" wrapText="1" readingOrder="1"/>
    </xf>
    <xf numFmtId="4" fontId="6" fillId="0" borderId="3" xfId="0" applyNumberFormat="1" applyFont="1" applyBorder="1" applyAlignment="1" applyProtection="1">
      <alignment horizontal="center" vertical="center" wrapText="1" readingOrder="1"/>
    </xf>
    <xf numFmtId="4" fontId="6" fillId="0" borderId="25" xfId="0" applyNumberFormat="1" applyFont="1" applyBorder="1" applyAlignment="1" applyProtection="1">
      <alignment horizontal="center" vertical="center" wrapText="1" readingOrder="1"/>
    </xf>
    <xf numFmtId="0" fontId="5" fillId="0" borderId="26" xfId="0" applyNumberFormat="1" applyFont="1" applyBorder="1" applyAlignment="1" applyProtection="1">
      <alignment horizontal="center" vertical="center" wrapText="1" readingOrder="1"/>
    </xf>
    <xf numFmtId="0" fontId="5" fillId="0" borderId="4" xfId="0" applyNumberFormat="1" applyFont="1" applyBorder="1" applyAlignment="1" applyProtection="1">
      <alignment horizontal="center" vertical="center" wrapText="1" readingOrder="1"/>
    </xf>
    <xf numFmtId="3" fontId="6" fillId="0" borderId="103" xfId="0" applyNumberFormat="1" applyFont="1" applyBorder="1" applyAlignment="1" applyProtection="1">
      <alignment horizontal="center" vertical="top" wrapText="1" readingOrder="1"/>
    </xf>
    <xf numFmtId="3" fontId="6" fillId="0" borderId="88" xfId="0" applyNumberFormat="1" applyFont="1" applyBorder="1" applyAlignment="1" applyProtection="1">
      <alignment horizontal="center" vertical="top" wrapText="1" readingOrder="1"/>
    </xf>
    <xf numFmtId="0" fontId="5" fillId="0" borderId="18" xfId="0" applyNumberFormat="1" applyFont="1" applyBorder="1" applyAlignment="1" applyProtection="1">
      <alignment horizontal="center" vertical="center" wrapText="1" readingOrder="1"/>
    </xf>
    <xf numFmtId="0" fontId="5" fillId="0" borderId="21" xfId="0" applyNumberFormat="1" applyFont="1" applyBorder="1" applyAlignment="1" applyProtection="1">
      <alignment horizontal="center" vertical="center" wrapText="1" readingOrder="1"/>
    </xf>
    <xf numFmtId="0" fontId="5" fillId="0" borderId="19" xfId="0" applyNumberFormat="1" applyFont="1" applyBorder="1" applyAlignment="1" applyProtection="1">
      <alignment horizontal="center" vertical="center" wrapText="1" readingOrder="1"/>
    </xf>
    <xf numFmtId="4" fontId="6" fillId="0" borderId="23" xfId="0" applyNumberFormat="1" applyFont="1" applyBorder="1" applyAlignment="1" applyProtection="1">
      <alignment horizontal="center" vertical="center" wrapText="1" readingOrder="1"/>
    </xf>
    <xf numFmtId="0" fontId="9" fillId="0" borderId="50" xfId="0" applyNumberFormat="1" applyFont="1" applyBorder="1" applyAlignment="1" applyProtection="1">
      <alignment horizontal="center" vertical="top" wrapText="1" readingOrder="1"/>
    </xf>
    <xf numFmtId="0" fontId="9" fillId="0" borderId="33" xfId="0" applyNumberFormat="1" applyFont="1" applyBorder="1" applyAlignment="1" applyProtection="1">
      <alignment horizontal="center" vertical="top" wrapText="1" readingOrder="1"/>
    </xf>
    <xf numFmtId="0" fontId="9" fillId="0" borderId="5" xfId="0" applyNumberFormat="1" applyFont="1" applyBorder="1" applyAlignment="1" applyProtection="1">
      <alignment horizontal="center" vertical="top" wrapText="1" readingOrder="1"/>
    </xf>
    <xf numFmtId="0" fontId="9" fillId="0" borderId="34" xfId="0" applyNumberFormat="1" applyFont="1" applyBorder="1" applyAlignment="1" applyProtection="1">
      <alignment horizontal="center" vertical="top" wrapText="1" readingOrder="1"/>
    </xf>
    <xf numFmtId="0" fontId="9" fillId="0" borderId="49" xfId="0" applyNumberFormat="1" applyFont="1" applyBorder="1" applyAlignment="1" applyProtection="1">
      <alignment horizontal="center" vertical="top" wrapText="1" readingOrder="1"/>
    </xf>
    <xf numFmtId="0" fontId="9" fillId="0" borderId="51" xfId="0" applyNumberFormat="1" applyFont="1" applyBorder="1" applyAlignment="1" applyProtection="1">
      <alignment horizontal="left" vertical="top" wrapText="1" readingOrder="1"/>
    </xf>
    <xf numFmtId="0" fontId="0" fillId="0" borderId="0" xfId="0" applyAlignment="1">
      <alignment horizontal="center" vertical="top" wrapText="1"/>
    </xf>
    <xf numFmtId="49" fontId="6" fillId="0" borderId="29" xfId="0" applyNumberFormat="1" applyFont="1" applyBorder="1" applyAlignment="1" applyProtection="1">
      <alignment horizontal="left" vertical="center" wrapText="1" indent="1" readingOrder="1"/>
    </xf>
    <xf numFmtId="49" fontId="6" fillId="0" borderId="30" xfId="0" applyNumberFormat="1" applyFont="1" applyBorder="1" applyAlignment="1" applyProtection="1">
      <alignment horizontal="left" vertical="center" wrapText="1" indent="1" readingOrder="1"/>
    </xf>
    <xf numFmtId="49" fontId="6" fillId="0" borderId="31" xfId="0" applyNumberFormat="1" applyFont="1" applyBorder="1" applyAlignment="1" applyProtection="1">
      <alignment horizontal="left" vertical="center" wrapText="1" indent="1" readingOrder="1"/>
    </xf>
    <xf numFmtId="0" fontId="6" fillId="0" borderId="49" xfId="0" applyNumberFormat="1" applyFont="1" applyBorder="1" applyAlignment="1" applyProtection="1">
      <alignment horizontal="left" vertical="center" wrapText="1" indent="1" readingOrder="1"/>
    </xf>
    <xf numFmtId="0" fontId="6" fillId="0" borderId="33" xfId="0" applyNumberFormat="1" applyFont="1" applyBorder="1" applyAlignment="1" applyProtection="1">
      <alignment horizontal="left" vertical="center" wrapText="1" indent="1" readingOrder="1"/>
    </xf>
    <xf numFmtId="0" fontId="6" fillId="0" borderId="34" xfId="0" applyNumberFormat="1" applyFont="1" applyBorder="1" applyAlignment="1" applyProtection="1">
      <alignment horizontal="left" vertical="center" wrapText="1" indent="1" readingOrder="1"/>
    </xf>
    <xf numFmtId="4" fontId="6" fillId="0" borderId="92" xfId="0" applyNumberFormat="1" applyFont="1" applyBorder="1" applyAlignment="1" applyProtection="1">
      <alignment horizontal="center" vertical="center" wrapText="1" readingOrder="1"/>
    </xf>
    <xf numFmtId="0" fontId="5" fillId="0" borderId="2" xfId="0" applyNumberFormat="1" applyFont="1" applyBorder="1" applyAlignment="1" applyProtection="1">
      <alignment horizontal="center" vertical="center" wrapText="1" readingOrder="1"/>
    </xf>
    <xf numFmtId="4" fontId="6" fillId="0" borderId="26" xfId="0" applyNumberFormat="1" applyFont="1" applyBorder="1" applyAlignment="1" applyProtection="1">
      <alignment horizontal="center" vertical="center" wrapText="1" readingOrder="1"/>
    </xf>
    <xf numFmtId="0" fontId="18" fillId="0" borderId="18" xfId="0" applyNumberFormat="1" applyFont="1" applyBorder="1" applyAlignment="1" applyProtection="1">
      <alignment horizontal="left" vertical="center" wrapText="1" indent="1" readingOrder="1"/>
    </xf>
    <xf numFmtId="0" fontId="18" fillId="0" borderId="20" xfId="0" applyNumberFormat="1" applyFont="1" applyBorder="1" applyAlignment="1" applyProtection="1">
      <alignment horizontal="left" vertical="center" wrapText="1" indent="1" readingOrder="1"/>
    </xf>
    <xf numFmtId="0" fontId="18" fillId="0" borderId="23" xfId="0" applyNumberFormat="1" applyFont="1" applyBorder="1" applyAlignment="1" applyProtection="1">
      <alignment horizontal="left" vertical="center" wrapText="1" indent="1" readingOrder="1"/>
    </xf>
    <xf numFmtId="0" fontId="6" fillId="0" borderId="2" xfId="0" applyNumberFormat="1" applyFont="1" applyBorder="1" applyAlignment="1" applyProtection="1">
      <alignment horizontal="left" vertical="center" wrapText="1" indent="1" readingOrder="1"/>
    </xf>
    <xf numFmtId="0" fontId="6" fillId="0" borderId="3" xfId="0" applyNumberFormat="1" applyFont="1" applyBorder="1" applyAlignment="1" applyProtection="1">
      <alignment horizontal="left" vertical="center" wrapText="1" indent="1" readingOrder="1"/>
    </xf>
    <xf numFmtId="0" fontId="6" fillId="0" borderId="4" xfId="0" applyNumberFormat="1" applyFont="1" applyBorder="1" applyAlignment="1" applyProtection="1">
      <alignment horizontal="left" vertical="center" wrapText="1" indent="1" readingOrder="1"/>
    </xf>
    <xf numFmtId="49" fontId="11" fillId="0" borderId="0" xfId="0" applyNumberFormat="1" applyFont="1" applyBorder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3" xfId="0" applyBorder="1" applyAlignment="1">
      <alignment horizontal="center"/>
    </xf>
    <xf numFmtId="49" fontId="15" fillId="0" borderId="33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89" xfId="0" applyNumberFormat="1" applyFont="1" applyBorder="1" applyAlignment="1" applyProtection="1">
      <alignment horizontal="left" vertical="center" wrapText="1" indent="1" readingOrder="1"/>
    </xf>
    <xf numFmtId="0" fontId="6" fillId="0" borderId="90" xfId="0" applyNumberFormat="1" applyFont="1" applyBorder="1" applyAlignment="1" applyProtection="1">
      <alignment horizontal="left" vertical="center" wrapText="1" indent="1" readingOrder="1"/>
    </xf>
    <xf numFmtId="0" fontId="6" fillId="0" borderId="91" xfId="0" applyNumberFormat="1" applyFont="1" applyBorder="1" applyAlignment="1" applyProtection="1">
      <alignment horizontal="left" vertical="center" wrapText="1" indent="1" readingOrder="1"/>
    </xf>
    <xf numFmtId="0" fontId="0" fillId="0" borderId="0" xfId="0" applyAlignment="1">
      <alignment horizontal="center"/>
    </xf>
    <xf numFmtId="3" fontId="6" fillId="0" borderId="87" xfId="0" applyNumberFormat="1" applyFont="1" applyBorder="1" applyAlignment="1" applyProtection="1">
      <alignment horizontal="center" vertical="top" wrapText="1" readingOrder="1"/>
    </xf>
    <xf numFmtId="0" fontId="9" fillId="0" borderId="68" xfId="0" applyNumberFormat="1" applyFont="1" applyBorder="1" applyAlignment="1" applyProtection="1">
      <alignment horizontal="left" vertical="top" wrapText="1" readingOrder="1"/>
    </xf>
    <xf numFmtId="0" fontId="9" fillId="0" borderId="101" xfId="0" applyNumberFormat="1" applyFont="1" applyBorder="1" applyAlignment="1" applyProtection="1">
      <alignment horizontal="left" vertical="top" wrapText="1" readingOrder="1"/>
    </xf>
    <xf numFmtId="0" fontId="9" fillId="0" borderId="107" xfId="0" applyNumberFormat="1" applyFont="1" applyBorder="1" applyAlignment="1" applyProtection="1">
      <alignment horizontal="left" vertical="top" wrapText="1" readingOrder="1"/>
    </xf>
    <xf numFmtId="49" fontId="11" fillId="0" borderId="0" xfId="0" applyNumberFormat="1" applyFont="1" applyBorder="1" applyAlignment="1">
      <alignment horizontal="center" vertical="center"/>
    </xf>
    <xf numFmtId="4" fontId="5" fillId="0" borderId="58" xfId="0" applyNumberFormat="1" applyFont="1" applyBorder="1" applyAlignment="1" applyProtection="1">
      <alignment horizontal="center" vertical="center" wrapText="1" readingOrder="1"/>
    </xf>
    <xf numFmtId="4" fontId="5" fillId="0" borderId="1" xfId="0" applyNumberFormat="1" applyFont="1" applyBorder="1" applyAlignment="1" applyProtection="1">
      <alignment horizontal="center" vertical="center" wrapText="1" readingOrder="1"/>
    </xf>
    <xf numFmtId="3" fontId="6" fillId="0" borderId="74" xfId="0" applyNumberFormat="1" applyFont="1" applyBorder="1" applyAlignment="1" applyProtection="1">
      <alignment horizontal="center" vertical="top" wrapText="1" readingOrder="1"/>
    </xf>
    <xf numFmtId="0" fontId="9" fillId="0" borderId="102" xfId="0" applyNumberFormat="1" applyFont="1" applyBorder="1" applyAlignment="1" applyProtection="1">
      <alignment horizontal="left" vertical="top" wrapText="1" readingOrder="1"/>
    </xf>
    <xf numFmtId="0" fontId="7" fillId="0" borderId="94" xfId="0" applyNumberFormat="1" applyFont="1" applyBorder="1" applyAlignment="1" applyProtection="1">
      <alignment horizontal="center" vertical="center" wrapText="1" readingOrder="1"/>
    </xf>
    <xf numFmtId="49" fontId="5" fillId="0" borderId="69" xfId="0" applyNumberFormat="1" applyFont="1" applyBorder="1" applyAlignment="1" applyProtection="1">
      <alignment horizontal="left" vertical="center" wrapText="1" readingOrder="1"/>
    </xf>
    <xf numFmtId="49" fontId="5" fillId="0" borderId="70" xfId="0" applyNumberFormat="1" applyFont="1" applyBorder="1" applyAlignment="1" applyProtection="1">
      <alignment horizontal="left" vertical="center" wrapText="1" readingOrder="1"/>
    </xf>
    <xf numFmtId="0" fontId="7" fillId="2" borderId="49" xfId="0" applyNumberFormat="1" applyFont="1" applyFill="1" applyBorder="1" applyAlignment="1" applyProtection="1">
      <alignment horizontal="left" vertical="center" wrapText="1" readingOrder="1"/>
    </xf>
    <xf numFmtId="0" fontId="7" fillId="2" borderId="33" xfId="0" applyNumberFormat="1" applyFont="1" applyFill="1" applyBorder="1" applyAlignment="1" applyProtection="1">
      <alignment horizontal="left" vertical="center" wrapText="1" readingOrder="1"/>
    </xf>
    <xf numFmtId="0" fontId="7" fillId="2" borderId="34" xfId="0" applyNumberFormat="1" applyFont="1" applyFill="1" applyBorder="1" applyAlignment="1" applyProtection="1">
      <alignment horizontal="left" vertical="center" wrapText="1" readingOrder="1"/>
    </xf>
    <xf numFmtId="0" fontId="5" fillId="3" borderId="4" xfId="0" applyNumberFormat="1" applyFont="1" applyFill="1" applyBorder="1" applyAlignment="1" applyProtection="1">
      <alignment horizontal="left" vertical="center" wrapText="1" readingOrder="1"/>
    </xf>
    <xf numFmtId="0" fontId="5" fillId="3" borderId="11" xfId="0" applyNumberFormat="1" applyFont="1" applyFill="1" applyBorder="1" applyAlignment="1" applyProtection="1">
      <alignment horizontal="left" vertical="center" wrapText="1" readingOrder="1"/>
    </xf>
    <xf numFmtId="0" fontId="6" fillId="3" borderId="15" xfId="0" applyNumberFormat="1" applyFont="1" applyFill="1" applyBorder="1" applyAlignment="1" applyProtection="1">
      <alignment horizontal="left" vertical="center" wrapText="1" indent="1" readingOrder="1"/>
    </xf>
    <xf numFmtId="0" fontId="6" fillId="3" borderId="16" xfId="0" applyNumberFormat="1" applyFont="1" applyFill="1" applyBorder="1" applyAlignment="1" applyProtection="1">
      <alignment horizontal="left" vertical="center" wrapText="1" indent="1" readingOrder="1"/>
    </xf>
    <xf numFmtId="0" fontId="6" fillId="3" borderId="17" xfId="0" applyNumberFormat="1" applyFont="1" applyFill="1" applyBorder="1" applyAlignment="1" applyProtection="1">
      <alignment horizontal="left" vertical="center" wrapText="1" indent="1" readingOrder="1"/>
    </xf>
    <xf numFmtId="0" fontId="18" fillId="3" borderId="12" xfId="0" applyNumberFormat="1" applyFont="1" applyFill="1" applyBorder="1" applyAlignment="1" applyProtection="1">
      <alignment horizontal="left" vertical="center" wrapText="1" indent="1" readingOrder="1"/>
    </xf>
    <xf numFmtId="0" fontId="18" fillId="3" borderId="13" xfId="0" applyNumberFormat="1" applyFont="1" applyFill="1" applyBorder="1" applyAlignment="1" applyProtection="1">
      <alignment horizontal="left" vertical="center" wrapText="1" indent="1" readingOrder="1"/>
    </xf>
    <xf numFmtId="0" fontId="18" fillId="3" borderId="14" xfId="0" applyNumberFormat="1" applyFont="1" applyFill="1" applyBorder="1" applyAlignment="1" applyProtection="1">
      <alignment horizontal="left" vertical="center" wrapText="1" indent="1" readingOrder="1"/>
    </xf>
    <xf numFmtId="4" fontId="6" fillId="3" borderId="19" xfId="0" applyNumberFormat="1" applyFont="1" applyFill="1" applyBorder="1" applyAlignment="1" applyProtection="1">
      <alignment horizontal="center" vertical="center" wrapText="1" readingOrder="1"/>
    </xf>
    <xf numFmtId="4" fontId="6" fillId="3" borderId="20" xfId="0" applyNumberFormat="1" applyFont="1" applyFill="1" applyBorder="1" applyAlignment="1" applyProtection="1">
      <alignment horizontal="center" vertical="center" wrapText="1" readingOrder="1"/>
    </xf>
    <xf numFmtId="4" fontId="6" fillId="3" borderId="21" xfId="0" applyNumberFormat="1" applyFont="1" applyFill="1" applyBorder="1" applyAlignment="1" applyProtection="1">
      <alignment horizontal="center" vertical="center" wrapText="1" readingOrder="1"/>
    </xf>
    <xf numFmtId="0" fontId="5" fillId="3" borderId="19" xfId="0" applyNumberFormat="1" applyFont="1" applyFill="1" applyBorder="1" applyAlignment="1" applyProtection="1">
      <alignment horizontal="center" vertical="center" wrapText="1" readingOrder="1"/>
    </xf>
    <xf numFmtId="0" fontId="5" fillId="3" borderId="21" xfId="0" applyNumberFormat="1" applyFont="1" applyFill="1" applyBorder="1" applyAlignment="1" applyProtection="1">
      <alignment horizontal="center" vertical="center" wrapText="1" readingOrder="1"/>
    </xf>
    <xf numFmtId="4" fontId="6" fillId="3" borderId="23" xfId="0" applyNumberFormat="1" applyFont="1" applyFill="1" applyBorder="1" applyAlignment="1" applyProtection="1">
      <alignment horizontal="center" vertical="center" wrapText="1" readingOrder="1"/>
    </xf>
    <xf numFmtId="4" fontId="6" fillId="3" borderId="24" xfId="0" applyNumberFormat="1" applyFont="1" applyFill="1" applyBorder="1" applyAlignment="1" applyProtection="1">
      <alignment horizontal="center" vertical="center" wrapText="1" readingOrder="1"/>
    </xf>
    <xf numFmtId="4" fontId="6" fillId="3" borderId="3" xfId="0" applyNumberFormat="1" applyFont="1" applyFill="1" applyBorder="1" applyAlignment="1" applyProtection="1">
      <alignment horizontal="center" vertical="center" wrapText="1" readingOrder="1"/>
    </xf>
    <xf numFmtId="4" fontId="6" fillId="3" borderId="25" xfId="0" applyNumberFormat="1" applyFont="1" applyFill="1" applyBorder="1" applyAlignment="1" applyProtection="1">
      <alignment horizontal="center" vertical="center" wrapText="1" readingOrder="1"/>
    </xf>
    <xf numFmtId="0" fontId="5" fillId="3" borderId="26" xfId="0" applyNumberFormat="1" applyFont="1" applyFill="1" applyBorder="1" applyAlignment="1" applyProtection="1">
      <alignment horizontal="center" vertical="center" wrapText="1" readingOrder="1"/>
    </xf>
    <xf numFmtId="0" fontId="5" fillId="3" borderId="3" xfId="0" applyNumberFormat="1" applyFont="1" applyFill="1" applyBorder="1" applyAlignment="1" applyProtection="1">
      <alignment horizontal="center" vertical="center" wrapText="1" readingOrder="1"/>
    </xf>
    <xf numFmtId="0" fontId="5" fillId="3" borderId="4" xfId="0" applyNumberFormat="1" applyFont="1" applyFill="1" applyBorder="1" applyAlignment="1" applyProtection="1">
      <alignment horizontal="center" vertical="center" wrapText="1" readingOrder="1"/>
    </xf>
    <xf numFmtId="0" fontId="5" fillId="3" borderId="31" xfId="0" applyNumberFormat="1" applyFont="1" applyFill="1" applyBorder="1" applyAlignment="1" applyProtection="1">
      <alignment horizontal="left" vertical="center" wrapText="1" readingOrder="1"/>
    </xf>
    <xf numFmtId="0" fontId="6" fillId="3" borderId="5" xfId="0" applyNumberFormat="1" applyFont="1" applyFill="1" applyBorder="1" applyAlignment="1" applyProtection="1">
      <alignment horizontal="left" vertical="center" wrapText="1" indent="1" readingOrder="1"/>
    </xf>
    <xf numFmtId="0" fontId="6" fillId="3" borderId="6" xfId="0" applyNumberFormat="1" applyFont="1" applyFill="1" applyBorder="1" applyAlignment="1" applyProtection="1">
      <alignment horizontal="left" vertical="center" wrapText="1" indent="1" readingOrder="1"/>
    </xf>
    <xf numFmtId="0" fontId="6" fillId="3" borderId="7" xfId="0" applyNumberFormat="1" applyFont="1" applyFill="1" applyBorder="1" applyAlignment="1" applyProtection="1">
      <alignment horizontal="left" vertical="center" wrapText="1" indent="1" readingOrder="1"/>
    </xf>
    <xf numFmtId="0" fontId="5" fillId="3" borderId="18" xfId="0" applyNumberFormat="1" applyFont="1" applyFill="1" applyBorder="1" applyAlignment="1" applyProtection="1">
      <alignment horizontal="center" vertical="center" wrapText="1" readingOrder="1"/>
    </xf>
    <xf numFmtId="0" fontId="5" fillId="3" borderId="25" xfId="0" applyNumberFormat="1" applyFont="1" applyFill="1" applyBorder="1" applyAlignment="1" applyProtection="1">
      <alignment horizontal="center" vertical="center" wrapText="1" readingOrder="1"/>
    </xf>
    <xf numFmtId="49" fontId="6" fillId="3" borderId="25" xfId="0" applyNumberFormat="1" applyFont="1" applyFill="1" applyBorder="1" applyAlignment="1" applyProtection="1">
      <alignment horizontal="left" vertical="center" wrapText="1" indent="1" readingOrder="1"/>
    </xf>
    <xf numFmtId="49" fontId="6" fillId="3" borderId="27" xfId="0" applyNumberFormat="1" applyFont="1" applyFill="1" applyBorder="1" applyAlignment="1" applyProtection="1">
      <alignment horizontal="left" vertical="center" wrapText="1" indent="1" readingOrder="1"/>
    </xf>
    <xf numFmtId="49" fontId="6" fillId="3" borderId="28" xfId="0" applyNumberFormat="1" applyFont="1" applyFill="1" applyBorder="1" applyAlignment="1" applyProtection="1">
      <alignment horizontal="left" vertical="center" wrapText="1" indent="1" readingOrder="1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3" fontId="6" fillId="3" borderId="88" xfId="0" applyNumberFormat="1" applyFont="1" applyFill="1" applyBorder="1" applyAlignment="1" applyProtection="1">
      <alignment horizontal="center" vertical="top" wrapText="1" readingOrder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3" fontId="6" fillId="3" borderId="103" xfId="0" applyNumberFormat="1" applyFont="1" applyFill="1" applyBorder="1" applyAlignment="1" applyProtection="1">
      <alignment horizontal="center" vertical="top" wrapText="1" readingOrder="1"/>
    </xf>
    <xf numFmtId="3" fontId="6" fillId="3" borderId="104" xfId="0" applyNumberFormat="1" applyFont="1" applyFill="1" applyBorder="1" applyAlignment="1" applyProtection="1">
      <alignment horizontal="center" vertical="top" wrapText="1" readingOrder="1"/>
    </xf>
    <xf numFmtId="3" fontId="6" fillId="3" borderId="105" xfId="0" applyNumberFormat="1" applyFont="1" applyFill="1" applyBorder="1" applyAlignment="1" applyProtection="1">
      <alignment horizontal="center" vertical="top" wrapText="1" readingOrder="1"/>
    </xf>
    <xf numFmtId="0" fontId="9" fillId="3" borderId="68" xfId="0" applyNumberFormat="1" applyFont="1" applyFill="1" applyBorder="1" applyAlignment="1" applyProtection="1">
      <alignment horizontal="left" vertical="top" wrapText="1" readingOrder="1"/>
    </xf>
    <xf numFmtId="0" fontId="9" fillId="3" borderId="101" xfId="0" applyNumberFormat="1" applyFont="1" applyFill="1" applyBorder="1" applyAlignment="1" applyProtection="1">
      <alignment horizontal="left" vertical="top" wrapText="1" readingOrder="1"/>
    </xf>
    <xf numFmtId="4" fontId="10" fillId="0" borderId="69" xfId="0" applyNumberFormat="1" applyFont="1" applyBorder="1" applyAlignment="1" applyProtection="1">
      <alignment horizontal="center" vertical="center" wrapText="1" readingOrder="1"/>
    </xf>
    <xf numFmtId="4" fontId="10" fillId="0" borderId="70" xfId="0" applyNumberFormat="1" applyFont="1" applyBorder="1" applyAlignment="1" applyProtection="1">
      <alignment horizontal="center" vertical="center" wrapText="1" readingOrder="1"/>
    </xf>
    <xf numFmtId="0" fontId="7" fillId="0" borderId="58" xfId="0" applyNumberFormat="1" applyFont="1" applyBorder="1" applyAlignment="1" applyProtection="1">
      <alignment horizontal="center" vertical="center" wrapText="1" readingOrder="1"/>
    </xf>
    <xf numFmtId="0" fontId="8" fillId="0" borderId="40" xfId="0" applyNumberFormat="1" applyFont="1" applyBorder="1" applyAlignment="1" applyProtection="1">
      <alignment horizontal="center" vertical="center" wrapText="1" readingOrder="1"/>
    </xf>
    <xf numFmtId="0" fontId="8" fillId="0" borderId="32" xfId="0" applyNumberFormat="1" applyFont="1" applyBorder="1" applyAlignment="1" applyProtection="1">
      <alignment horizontal="center" vertical="center" wrapText="1" readingOrder="1"/>
    </xf>
    <xf numFmtId="0" fontId="8" fillId="0" borderId="41" xfId="0" applyNumberFormat="1" applyFont="1" applyBorder="1" applyAlignment="1" applyProtection="1">
      <alignment horizontal="center" vertical="center" wrapText="1" readingOrder="1"/>
    </xf>
    <xf numFmtId="0" fontId="19" fillId="0" borderId="93" xfId="0" applyFont="1" applyBorder="1" applyAlignment="1">
      <alignment horizontal="center" vertical="center"/>
    </xf>
    <xf numFmtId="0" fontId="0" fillId="0" borderId="93" xfId="0" applyBorder="1"/>
    <xf numFmtId="0" fontId="6" fillId="0" borderId="40" xfId="0" applyNumberFormat="1" applyFont="1" applyBorder="1" applyAlignment="1" applyProtection="1">
      <alignment horizontal="left" vertical="center" wrapText="1" indent="1" readingOrder="1"/>
    </xf>
    <xf numFmtId="0" fontId="6" fillId="0" borderId="32" xfId="0" applyNumberFormat="1" applyFont="1" applyBorder="1" applyAlignment="1" applyProtection="1">
      <alignment horizontal="left" vertical="center" wrapText="1" indent="1" readingOrder="1"/>
    </xf>
    <xf numFmtId="0" fontId="6" fillId="0" borderId="41" xfId="0" applyNumberFormat="1" applyFont="1" applyBorder="1" applyAlignment="1" applyProtection="1">
      <alignment horizontal="left" vertical="center" wrapText="1" indent="1" readingOrder="1"/>
    </xf>
    <xf numFmtId="0" fontId="9" fillId="0" borderId="5" xfId="0" applyNumberFormat="1" applyFont="1" applyBorder="1" applyAlignment="1" applyProtection="1">
      <alignment horizontal="left" vertical="top" wrapText="1" readingOrder="1"/>
    </xf>
    <xf numFmtId="0" fontId="5" fillId="0" borderId="40" xfId="0" applyNumberFormat="1" applyFont="1" applyBorder="1" applyAlignment="1" applyProtection="1">
      <alignment horizontal="center" vertical="center" wrapText="1" readingOrder="1"/>
    </xf>
    <xf numFmtId="0" fontId="5" fillId="0" borderId="37" xfId="0" applyNumberFormat="1" applyFont="1" applyBorder="1" applyAlignment="1" applyProtection="1">
      <alignment horizontal="center" vertical="center" wrapText="1" readingOrder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5" Type="http://schemas.openxmlformats.org/officeDocument/2006/relationships/image" Target="../media/image3.jp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681049</xdr:colOff>
      <xdr:row>3</xdr:row>
      <xdr:rowOff>102190</xdr:rowOff>
    </xdr:from>
    <xdr:to>
      <xdr:col>18</xdr:col>
      <xdr:colOff>782587</xdr:colOff>
      <xdr:row>9</xdr:row>
      <xdr:rowOff>59857</xdr:rowOff>
    </xdr:to>
    <xdr:pic>
      <xdr:nvPicPr>
        <xdr:cNvPr id="71" name="Marcador de contenido 3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056620" y="673690"/>
          <a:ext cx="3503324" cy="11006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19</xdr:col>
      <xdr:colOff>712383</xdr:colOff>
      <xdr:row>4</xdr:row>
      <xdr:rowOff>122465</xdr:rowOff>
    </xdr:from>
    <xdr:to>
      <xdr:col>20</xdr:col>
      <xdr:colOff>777874</xdr:colOff>
      <xdr:row>9</xdr:row>
      <xdr:rowOff>1</xdr:rowOff>
    </xdr:to>
    <xdr:pic>
      <xdr:nvPicPr>
        <xdr:cNvPr id="72" name="Picture 4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1419" y="884465"/>
          <a:ext cx="827491" cy="830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13607</xdr:colOff>
      <xdr:row>4</xdr:row>
      <xdr:rowOff>148909</xdr:rowOff>
    </xdr:from>
    <xdr:to>
      <xdr:col>8</xdr:col>
      <xdr:colOff>446902</xdr:colOff>
      <xdr:row>8</xdr:row>
      <xdr:rowOff>187009</xdr:rowOff>
    </xdr:to>
    <xdr:pic>
      <xdr:nvPicPr>
        <xdr:cNvPr id="73" name="Imagen 72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607" y="910909"/>
          <a:ext cx="5767295" cy="800100"/>
        </a:xfrm>
        <a:prstGeom prst="rect">
          <a:avLst/>
        </a:prstGeom>
      </xdr:spPr>
    </xdr:pic>
    <xdr:clientData/>
  </xdr:twoCellAnchor>
  <xdr:twoCellAnchor editAs="oneCell">
    <xdr:from>
      <xdr:col>14</xdr:col>
      <xdr:colOff>667442</xdr:colOff>
      <xdr:row>121</xdr:row>
      <xdr:rowOff>0</xdr:rowOff>
    </xdr:from>
    <xdr:to>
      <xdr:col>18</xdr:col>
      <xdr:colOff>768980</xdr:colOff>
      <xdr:row>125</xdr:row>
      <xdr:rowOff>120953</xdr:rowOff>
    </xdr:to>
    <xdr:pic>
      <xdr:nvPicPr>
        <xdr:cNvPr id="77" name="Marcador de contenido 3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043013" y="24003000"/>
          <a:ext cx="3503324" cy="11006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19</xdr:col>
      <xdr:colOff>698776</xdr:colOff>
      <xdr:row>122</xdr:row>
      <xdr:rowOff>20275</xdr:rowOff>
    </xdr:from>
    <xdr:to>
      <xdr:col>20</xdr:col>
      <xdr:colOff>764267</xdr:colOff>
      <xdr:row>125</xdr:row>
      <xdr:rowOff>61097</xdr:rowOff>
    </xdr:to>
    <xdr:pic>
      <xdr:nvPicPr>
        <xdr:cNvPr id="78" name="Picture 4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7812" y="24213775"/>
          <a:ext cx="827491" cy="830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</xdr:row>
      <xdr:rowOff>46719</xdr:rowOff>
    </xdr:from>
    <xdr:to>
      <xdr:col>8</xdr:col>
      <xdr:colOff>433295</xdr:colOff>
      <xdr:row>125</xdr:row>
      <xdr:rowOff>57605</xdr:rowOff>
    </xdr:to>
    <xdr:pic>
      <xdr:nvPicPr>
        <xdr:cNvPr id="79" name="Imagen 78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24240219"/>
          <a:ext cx="5767295" cy="800100"/>
        </a:xfrm>
        <a:prstGeom prst="rect">
          <a:avLst/>
        </a:prstGeom>
      </xdr:spPr>
    </xdr:pic>
    <xdr:clientData/>
  </xdr:twoCellAnchor>
  <xdr:twoCellAnchor editAs="oneCell">
    <xdr:from>
      <xdr:col>14</xdr:col>
      <xdr:colOff>721871</xdr:colOff>
      <xdr:row>234</xdr:row>
      <xdr:rowOff>95250</xdr:rowOff>
    </xdr:from>
    <xdr:to>
      <xdr:col>18</xdr:col>
      <xdr:colOff>823409</xdr:colOff>
      <xdr:row>239</xdr:row>
      <xdr:rowOff>25703</xdr:rowOff>
    </xdr:to>
    <xdr:pic>
      <xdr:nvPicPr>
        <xdr:cNvPr id="80" name="Marcador de contenido 3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097442" y="46726929"/>
          <a:ext cx="3503324" cy="11006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19</xdr:col>
      <xdr:colOff>753205</xdr:colOff>
      <xdr:row>235</xdr:row>
      <xdr:rowOff>115525</xdr:rowOff>
    </xdr:from>
    <xdr:to>
      <xdr:col>20</xdr:col>
      <xdr:colOff>818696</xdr:colOff>
      <xdr:row>238</xdr:row>
      <xdr:rowOff>237990</xdr:rowOff>
    </xdr:to>
    <xdr:pic>
      <xdr:nvPicPr>
        <xdr:cNvPr id="81" name="Picture 4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2241" y="46937704"/>
          <a:ext cx="827491" cy="830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54429</xdr:colOff>
      <xdr:row>235</xdr:row>
      <xdr:rowOff>141969</xdr:rowOff>
    </xdr:from>
    <xdr:to>
      <xdr:col>8</xdr:col>
      <xdr:colOff>487724</xdr:colOff>
      <xdr:row>238</xdr:row>
      <xdr:rowOff>234498</xdr:rowOff>
    </xdr:to>
    <xdr:pic>
      <xdr:nvPicPr>
        <xdr:cNvPr id="82" name="Imagen 8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29" y="46964148"/>
          <a:ext cx="5767295" cy="800100"/>
        </a:xfrm>
        <a:prstGeom prst="rect">
          <a:avLst/>
        </a:prstGeom>
      </xdr:spPr>
    </xdr:pic>
    <xdr:clientData/>
  </xdr:twoCellAnchor>
  <xdr:twoCellAnchor editAs="oneCell">
    <xdr:from>
      <xdr:col>14</xdr:col>
      <xdr:colOff>653835</xdr:colOff>
      <xdr:row>349</xdr:row>
      <xdr:rowOff>40822</xdr:rowOff>
    </xdr:from>
    <xdr:to>
      <xdr:col>18</xdr:col>
      <xdr:colOff>755373</xdr:colOff>
      <xdr:row>353</xdr:row>
      <xdr:rowOff>243418</xdr:rowOff>
    </xdr:to>
    <xdr:pic>
      <xdr:nvPicPr>
        <xdr:cNvPr id="86" name="Marcador de contenido 3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029406" y="69654965"/>
          <a:ext cx="3503324" cy="11006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19</xdr:col>
      <xdr:colOff>685169</xdr:colOff>
      <xdr:row>350</xdr:row>
      <xdr:rowOff>61097</xdr:rowOff>
    </xdr:from>
    <xdr:to>
      <xdr:col>20</xdr:col>
      <xdr:colOff>750660</xdr:colOff>
      <xdr:row>353</xdr:row>
      <xdr:rowOff>183562</xdr:rowOff>
    </xdr:to>
    <xdr:pic>
      <xdr:nvPicPr>
        <xdr:cNvPr id="87" name="Picture 4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4205" y="69865740"/>
          <a:ext cx="827491" cy="830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748393</xdr:colOff>
      <xdr:row>350</xdr:row>
      <xdr:rowOff>87541</xdr:rowOff>
    </xdr:from>
    <xdr:to>
      <xdr:col>8</xdr:col>
      <xdr:colOff>419688</xdr:colOff>
      <xdr:row>353</xdr:row>
      <xdr:rowOff>180070</xdr:rowOff>
    </xdr:to>
    <xdr:pic>
      <xdr:nvPicPr>
        <xdr:cNvPr id="88" name="Imagen 87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393" y="69892184"/>
          <a:ext cx="5767295" cy="800100"/>
        </a:xfrm>
        <a:prstGeom prst="rect">
          <a:avLst/>
        </a:prstGeom>
      </xdr:spPr>
    </xdr:pic>
    <xdr:clientData/>
  </xdr:twoCellAnchor>
  <xdr:twoCellAnchor editAs="oneCell">
    <xdr:from>
      <xdr:col>14</xdr:col>
      <xdr:colOff>640227</xdr:colOff>
      <xdr:row>463</xdr:row>
      <xdr:rowOff>27214</xdr:rowOff>
    </xdr:from>
    <xdr:to>
      <xdr:col>18</xdr:col>
      <xdr:colOff>741765</xdr:colOff>
      <xdr:row>467</xdr:row>
      <xdr:rowOff>229810</xdr:rowOff>
    </xdr:to>
    <xdr:pic>
      <xdr:nvPicPr>
        <xdr:cNvPr id="89" name="Marcador de contenido 3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015798" y="92419714"/>
          <a:ext cx="3503324" cy="11006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19</xdr:col>
      <xdr:colOff>671561</xdr:colOff>
      <xdr:row>464</xdr:row>
      <xdr:rowOff>47489</xdr:rowOff>
    </xdr:from>
    <xdr:to>
      <xdr:col>20</xdr:col>
      <xdr:colOff>737052</xdr:colOff>
      <xdr:row>467</xdr:row>
      <xdr:rowOff>169954</xdr:rowOff>
    </xdr:to>
    <xdr:pic>
      <xdr:nvPicPr>
        <xdr:cNvPr id="90" name="Picture 4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60597" y="92630489"/>
          <a:ext cx="827491" cy="830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734785</xdr:colOff>
      <xdr:row>464</xdr:row>
      <xdr:rowOff>73933</xdr:rowOff>
    </xdr:from>
    <xdr:to>
      <xdr:col>8</xdr:col>
      <xdr:colOff>406080</xdr:colOff>
      <xdr:row>467</xdr:row>
      <xdr:rowOff>166462</xdr:rowOff>
    </xdr:to>
    <xdr:pic>
      <xdr:nvPicPr>
        <xdr:cNvPr id="91" name="Imagen 90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785" y="92656933"/>
          <a:ext cx="5767295" cy="800100"/>
        </a:xfrm>
        <a:prstGeom prst="rect">
          <a:avLst/>
        </a:prstGeom>
      </xdr:spPr>
    </xdr:pic>
    <xdr:clientData/>
  </xdr:twoCellAnchor>
  <xdr:twoCellAnchor editAs="oneCell">
    <xdr:from>
      <xdr:col>14</xdr:col>
      <xdr:colOff>599406</xdr:colOff>
      <xdr:row>577</xdr:row>
      <xdr:rowOff>163285</xdr:rowOff>
    </xdr:from>
    <xdr:to>
      <xdr:col>18</xdr:col>
      <xdr:colOff>700944</xdr:colOff>
      <xdr:row>582</xdr:row>
      <xdr:rowOff>175380</xdr:rowOff>
    </xdr:to>
    <xdr:pic>
      <xdr:nvPicPr>
        <xdr:cNvPr id="92" name="Marcador de contenido 3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974977" y="115347749"/>
          <a:ext cx="3503324" cy="11006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19</xdr:col>
      <xdr:colOff>630740</xdr:colOff>
      <xdr:row>578</xdr:row>
      <xdr:rowOff>183560</xdr:rowOff>
    </xdr:from>
    <xdr:to>
      <xdr:col>20</xdr:col>
      <xdr:colOff>696231</xdr:colOff>
      <xdr:row>582</xdr:row>
      <xdr:rowOff>115524</xdr:rowOff>
    </xdr:to>
    <xdr:pic>
      <xdr:nvPicPr>
        <xdr:cNvPr id="93" name="Picture 4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9776" y="115558524"/>
          <a:ext cx="827491" cy="830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693964</xdr:colOff>
      <xdr:row>579</xdr:row>
      <xdr:rowOff>19504</xdr:rowOff>
    </xdr:from>
    <xdr:to>
      <xdr:col>8</xdr:col>
      <xdr:colOff>365259</xdr:colOff>
      <xdr:row>582</xdr:row>
      <xdr:rowOff>112032</xdr:rowOff>
    </xdr:to>
    <xdr:pic>
      <xdr:nvPicPr>
        <xdr:cNvPr id="94" name="Imagen 93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964" y="115584968"/>
          <a:ext cx="5767295" cy="800100"/>
        </a:xfrm>
        <a:prstGeom prst="rect">
          <a:avLst/>
        </a:prstGeom>
      </xdr:spPr>
    </xdr:pic>
    <xdr:clientData/>
  </xdr:twoCellAnchor>
  <xdr:twoCellAnchor editAs="oneCell">
    <xdr:from>
      <xdr:col>14</xdr:col>
      <xdr:colOff>558585</xdr:colOff>
      <xdr:row>695</xdr:row>
      <xdr:rowOff>13607</xdr:rowOff>
    </xdr:from>
    <xdr:to>
      <xdr:col>18</xdr:col>
      <xdr:colOff>660123</xdr:colOff>
      <xdr:row>699</xdr:row>
      <xdr:rowOff>216202</xdr:rowOff>
    </xdr:to>
    <xdr:pic>
      <xdr:nvPicPr>
        <xdr:cNvPr id="95" name="Marcador de contenido 3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934156" y="138738428"/>
          <a:ext cx="3503324" cy="11006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19</xdr:col>
      <xdr:colOff>589919</xdr:colOff>
      <xdr:row>696</xdr:row>
      <xdr:rowOff>33882</xdr:rowOff>
    </xdr:from>
    <xdr:to>
      <xdr:col>20</xdr:col>
      <xdr:colOff>655410</xdr:colOff>
      <xdr:row>699</xdr:row>
      <xdr:rowOff>156346</xdr:rowOff>
    </xdr:to>
    <xdr:pic>
      <xdr:nvPicPr>
        <xdr:cNvPr id="96" name="Picture 4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8955" y="138949203"/>
          <a:ext cx="827491" cy="830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653143</xdr:colOff>
      <xdr:row>696</xdr:row>
      <xdr:rowOff>60326</xdr:rowOff>
    </xdr:from>
    <xdr:to>
      <xdr:col>8</xdr:col>
      <xdr:colOff>324438</xdr:colOff>
      <xdr:row>699</xdr:row>
      <xdr:rowOff>152854</xdr:rowOff>
    </xdr:to>
    <xdr:pic>
      <xdr:nvPicPr>
        <xdr:cNvPr id="97" name="Imagen 96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143" y="138975647"/>
          <a:ext cx="5767295" cy="800100"/>
        </a:xfrm>
        <a:prstGeom prst="rect">
          <a:avLst/>
        </a:prstGeom>
      </xdr:spPr>
    </xdr:pic>
    <xdr:clientData/>
  </xdr:twoCellAnchor>
  <xdr:twoCellAnchor editAs="oneCell">
    <xdr:from>
      <xdr:col>14</xdr:col>
      <xdr:colOff>776299</xdr:colOff>
      <xdr:row>809</xdr:row>
      <xdr:rowOff>54429</xdr:rowOff>
    </xdr:from>
    <xdr:to>
      <xdr:col>18</xdr:col>
      <xdr:colOff>877837</xdr:colOff>
      <xdr:row>813</xdr:row>
      <xdr:rowOff>257025</xdr:rowOff>
    </xdr:to>
    <xdr:pic>
      <xdr:nvPicPr>
        <xdr:cNvPr id="98" name="Marcador de contenido 3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151870" y="161571215"/>
          <a:ext cx="3503324" cy="11006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19</xdr:col>
      <xdr:colOff>753204</xdr:colOff>
      <xdr:row>810</xdr:row>
      <xdr:rowOff>74704</xdr:rowOff>
    </xdr:from>
    <xdr:to>
      <xdr:col>20</xdr:col>
      <xdr:colOff>818695</xdr:colOff>
      <xdr:row>813</xdr:row>
      <xdr:rowOff>197169</xdr:rowOff>
    </xdr:to>
    <xdr:pic>
      <xdr:nvPicPr>
        <xdr:cNvPr id="99" name="Picture 4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2240" y="161781990"/>
          <a:ext cx="827491" cy="830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108857</xdr:colOff>
      <xdr:row>810</xdr:row>
      <xdr:rowOff>101148</xdr:rowOff>
    </xdr:from>
    <xdr:to>
      <xdr:col>8</xdr:col>
      <xdr:colOff>542152</xdr:colOff>
      <xdr:row>813</xdr:row>
      <xdr:rowOff>193677</xdr:rowOff>
    </xdr:to>
    <xdr:pic>
      <xdr:nvPicPr>
        <xdr:cNvPr id="100" name="Imagen 99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7" y="161808434"/>
          <a:ext cx="5767295" cy="800100"/>
        </a:xfrm>
        <a:prstGeom prst="rect">
          <a:avLst/>
        </a:prstGeom>
      </xdr:spPr>
    </xdr:pic>
    <xdr:clientData/>
  </xdr:twoCellAnchor>
  <xdr:twoCellAnchor editAs="oneCell">
    <xdr:from>
      <xdr:col>14</xdr:col>
      <xdr:colOff>667442</xdr:colOff>
      <xdr:row>927</xdr:row>
      <xdr:rowOff>0</xdr:rowOff>
    </xdr:from>
    <xdr:to>
      <xdr:col>18</xdr:col>
      <xdr:colOff>768980</xdr:colOff>
      <xdr:row>931</xdr:row>
      <xdr:rowOff>202596</xdr:rowOff>
    </xdr:to>
    <xdr:pic>
      <xdr:nvPicPr>
        <xdr:cNvPr id="101" name="Marcador de contenido 3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043013" y="185070750"/>
          <a:ext cx="3503324" cy="11006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19</xdr:col>
      <xdr:colOff>698776</xdr:colOff>
      <xdr:row>928</xdr:row>
      <xdr:rowOff>20275</xdr:rowOff>
    </xdr:from>
    <xdr:to>
      <xdr:col>20</xdr:col>
      <xdr:colOff>764267</xdr:colOff>
      <xdr:row>931</xdr:row>
      <xdr:rowOff>142740</xdr:rowOff>
    </xdr:to>
    <xdr:pic>
      <xdr:nvPicPr>
        <xdr:cNvPr id="102" name="Picture 4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7812" y="185281525"/>
          <a:ext cx="827491" cy="830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928</xdr:row>
      <xdr:rowOff>46719</xdr:rowOff>
    </xdr:from>
    <xdr:to>
      <xdr:col>8</xdr:col>
      <xdr:colOff>433295</xdr:colOff>
      <xdr:row>931</xdr:row>
      <xdr:rowOff>139248</xdr:rowOff>
    </xdr:to>
    <xdr:pic>
      <xdr:nvPicPr>
        <xdr:cNvPr id="103" name="Imagen 102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85307969"/>
          <a:ext cx="5767295" cy="800100"/>
        </a:xfrm>
        <a:prstGeom prst="rect">
          <a:avLst/>
        </a:prstGeom>
      </xdr:spPr>
    </xdr:pic>
    <xdr:clientData/>
  </xdr:twoCellAnchor>
  <xdr:twoCellAnchor editAs="oneCell">
    <xdr:from>
      <xdr:col>14</xdr:col>
      <xdr:colOff>667442</xdr:colOff>
      <xdr:row>1041</xdr:row>
      <xdr:rowOff>0</xdr:rowOff>
    </xdr:from>
    <xdr:to>
      <xdr:col>18</xdr:col>
      <xdr:colOff>768980</xdr:colOff>
      <xdr:row>1046</xdr:row>
      <xdr:rowOff>12096</xdr:rowOff>
    </xdr:to>
    <xdr:pic>
      <xdr:nvPicPr>
        <xdr:cNvPr id="104" name="Marcador de contenido 3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043013" y="207889929"/>
          <a:ext cx="3503324" cy="11006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19</xdr:col>
      <xdr:colOff>698776</xdr:colOff>
      <xdr:row>1042</xdr:row>
      <xdr:rowOff>20275</xdr:rowOff>
    </xdr:from>
    <xdr:to>
      <xdr:col>20</xdr:col>
      <xdr:colOff>764267</xdr:colOff>
      <xdr:row>1045</xdr:row>
      <xdr:rowOff>142740</xdr:rowOff>
    </xdr:to>
    <xdr:pic>
      <xdr:nvPicPr>
        <xdr:cNvPr id="105" name="Picture 4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7812" y="208100704"/>
          <a:ext cx="827491" cy="830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1042</xdr:row>
      <xdr:rowOff>46719</xdr:rowOff>
    </xdr:from>
    <xdr:to>
      <xdr:col>8</xdr:col>
      <xdr:colOff>433295</xdr:colOff>
      <xdr:row>1045</xdr:row>
      <xdr:rowOff>139248</xdr:rowOff>
    </xdr:to>
    <xdr:pic>
      <xdr:nvPicPr>
        <xdr:cNvPr id="106" name="Imagen 105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208127148"/>
          <a:ext cx="5767295" cy="800100"/>
        </a:xfrm>
        <a:prstGeom prst="rect">
          <a:avLst/>
        </a:prstGeom>
      </xdr:spPr>
    </xdr:pic>
    <xdr:clientData/>
  </xdr:twoCellAnchor>
  <xdr:twoCellAnchor editAs="oneCell">
    <xdr:from>
      <xdr:col>14</xdr:col>
      <xdr:colOff>667442</xdr:colOff>
      <xdr:row>1154</xdr:row>
      <xdr:rowOff>0</xdr:rowOff>
    </xdr:from>
    <xdr:to>
      <xdr:col>18</xdr:col>
      <xdr:colOff>768980</xdr:colOff>
      <xdr:row>1159</xdr:row>
      <xdr:rowOff>148167</xdr:rowOff>
    </xdr:to>
    <xdr:pic>
      <xdr:nvPicPr>
        <xdr:cNvPr id="110" name="Marcador de contenido 3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043013" y="230450571"/>
          <a:ext cx="3503324" cy="11006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19</xdr:col>
      <xdr:colOff>698776</xdr:colOff>
      <xdr:row>1155</xdr:row>
      <xdr:rowOff>20275</xdr:rowOff>
    </xdr:from>
    <xdr:to>
      <xdr:col>20</xdr:col>
      <xdr:colOff>764267</xdr:colOff>
      <xdr:row>1159</xdr:row>
      <xdr:rowOff>88311</xdr:rowOff>
    </xdr:to>
    <xdr:pic>
      <xdr:nvPicPr>
        <xdr:cNvPr id="111" name="Picture 4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7812" y="230661346"/>
          <a:ext cx="827491" cy="830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1155</xdr:row>
      <xdr:rowOff>46719</xdr:rowOff>
    </xdr:from>
    <xdr:to>
      <xdr:col>8</xdr:col>
      <xdr:colOff>433295</xdr:colOff>
      <xdr:row>1159</xdr:row>
      <xdr:rowOff>84819</xdr:rowOff>
    </xdr:to>
    <xdr:pic>
      <xdr:nvPicPr>
        <xdr:cNvPr id="112" name="Imagen 11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230687790"/>
          <a:ext cx="5767295" cy="800100"/>
        </a:xfrm>
        <a:prstGeom prst="rect">
          <a:avLst/>
        </a:prstGeom>
      </xdr:spPr>
    </xdr:pic>
    <xdr:clientData/>
  </xdr:twoCellAnchor>
  <xdr:twoCellAnchor editAs="oneCell">
    <xdr:from>
      <xdr:col>14</xdr:col>
      <xdr:colOff>653835</xdr:colOff>
      <xdr:row>1267</xdr:row>
      <xdr:rowOff>122465</xdr:rowOff>
    </xdr:from>
    <xdr:to>
      <xdr:col>18</xdr:col>
      <xdr:colOff>755373</xdr:colOff>
      <xdr:row>1271</xdr:row>
      <xdr:rowOff>188989</xdr:rowOff>
    </xdr:to>
    <xdr:pic>
      <xdr:nvPicPr>
        <xdr:cNvPr id="113" name="Marcador de contenido 3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029406" y="252929572"/>
          <a:ext cx="3503324" cy="11006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19</xdr:col>
      <xdr:colOff>685169</xdr:colOff>
      <xdr:row>1268</xdr:row>
      <xdr:rowOff>142740</xdr:rowOff>
    </xdr:from>
    <xdr:to>
      <xdr:col>20</xdr:col>
      <xdr:colOff>750660</xdr:colOff>
      <xdr:row>1271</xdr:row>
      <xdr:rowOff>129133</xdr:rowOff>
    </xdr:to>
    <xdr:pic>
      <xdr:nvPicPr>
        <xdr:cNvPr id="114" name="Picture 4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4205" y="253140347"/>
          <a:ext cx="827491" cy="830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748393</xdr:colOff>
      <xdr:row>1268</xdr:row>
      <xdr:rowOff>169184</xdr:rowOff>
    </xdr:from>
    <xdr:to>
      <xdr:col>8</xdr:col>
      <xdr:colOff>419688</xdr:colOff>
      <xdr:row>1271</xdr:row>
      <xdr:rowOff>125641</xdr:rowOff>
    </xdr:to>
    <xdr:pic>
      <xdr:nvPicPr>
        <xdr:cNvPr id="115" name="Imagen 114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393" y="253166791"/>
          <a:ext cx="5767295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808</xdr:row>
      <xdr:rowOff>30059</xdr:rowOff>
    </xdr:from>
    <xdr:ext cx="2635250" cy="682314"/>
    <xdr:pic>
      <xdr:nvPicPr>
        <xdr:cNvPr id="8" name="Picture 1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6" y="155779684"/>
          <a:ext cx="2635250" cy="682314"/>
        </a:xfrm>
        <a:prstGeom prst="rect">
          <a:avLst/>
        </a:prstGeom>
      </xdr:spPr>
    </xdr:pic>
    <xdr:clientData/>
  </xdr:oneCellAnchor>
  <xdr:oneCellAnchor>
    <xdr:from>
      <xdr:col>5</xdr:col>
      <xdr:colOff>500965</xdr:colOff>
      <xdr:row>807</xdr:row>
      <xdr:rowOff>7958</xdr:rowOff>
    </xdr:from>
    <xdr:ext cx="1551143" cy="905497"/>
    <xdr:pic>
      <xdr:nvPicPr>
        <xdr:cNvPr id="9" name="Picture 2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10965" y="155567083"/>
          <a:ext cx="1551143" cy="905497"/>
        </a:xfrm>
        <a:prstGeom prst="rect">
          <a:avLst/>
        </a:prstGeom>
      </xdr:spPr>
    </xdr:pic>
    <xdr:clientData/>
  </xdr:oneCellAnchor>
  <xdr:twoCellAnchor editAs="oneCell">
    <xdr:from>
      <xdr:col>10</xdr:col>
      <xdr:colOff>353571</xdr:colOff>
      <xdr:row>806</xdr:row>
      <xdr:rowOff>151455</xdr:rowOff>
    </xdr:from>
    <xdr:to>
      <xdr:col>14</xdr:col>
      <xdr:colOff>441502</xdr:colOff>
      <xdr:row>813</xdr:row>
      <xdr:rowOff>124997</xdr:rowOff>
    </xdr:to>
    <xdr:pic>
      <xdr:nvPicPr>
        <xdr:cNvPr id="12" name="Marcador de contenido 3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243446" y="155520080"/>
          <a:ext cx="3342306" cy="130704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17</xdr:col>
      <xdr:colOff>337608</xdr:colOff>
      <xdr:row>806</xdr:row>
      <xdr:rowOff>130907</xdr:rowOff>
    </xdr:from>
    <xdr:to>
      <xdr:col>18</xdr:col>
      <xdr:colOff>171449</xdr:colOff>
      <xdr:row>812</xdr:row>
      <xdr:rowOff>80344</xdr:rowOff>
    </xdr:to>
    <xdr:pic>
      <xdr:nvPicPr>
        <xdr:cNvPr id="13" name="Picture 4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4233" y="155499532"/>
          <a:ext cx="595841" cy="1092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161926</xdr:colOff>
      <xdr:row>808</xdr:row>
      <xdr:rowOff>182459</xdr:rowOff>
    </xdr:from>
    <xdr:ext cx="2635250" cy="682314"/>
    <xdr:pic>
      <xdr:nvPicPr>
        <xdr:cNvPr id="14" name="Picture 1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6" y="155932084"/>
          <a:ext cx="2635250" cy="682314"/>
        </a:xfrm>
        <a:prstGeom prst="rect">
          <a:avLst/>
        </a:prstGeom>
      </xdr:spPr>
    </xdr:pic>
    <xdr:clientData/>
  </xdr:oneCellAnchor>
  <xdr:oneCellAnchor>
    <xdr:from>
      <xdr:col>5</xdr:col>
      <xdr:colOff>653365</xdr:colOff>
      <xdr:row>807</xdr:row>
      <xdr:rowOff>160358</xdr:rowOff>
    </xdr:from>
    <xdr:ext cx="1551143" cy="905497"/>
    <xdr:pic>
      <xdr:nvPicPr>
        <xdr:cNvPr id="15" name="Picture 2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63365" y="155719483"/>
          <a:ext cx="1551143" cy="905497"/>
        </a:xfrm>
        <a:prstGeom prst="rect">
          <a:avLst/>
        </a:prstGeom>
      </xdr:spPr>
    </xdr:pic>
    <xdr:clientData/>
  </xdr:oneCellAnchor>
  <xdr:twoCellAnchor editAs="oneCell">
    <xdr:from>
      <xdr:col>10</xdr:col>
      <xdr:colOff>505971</xdr:colOff>
      <xdr:row>807</xdr:row>
      <xdr:rowOff>113355</xdr:rowOff>
    </xdr:from>
    <xdr:to>
      <xdr:col>14</xdr:col>
      <xdr:colOff>593902</xdr:colOff>
      <xdr:row>814</xdr:row>
      <xdr:rowOff>86897</xdr:rowOff>
    </xdr:to>
    <xdr:pic>
      <xdr:nvPicPr>
        <xdr:cNvPr id="16" name="Marcador de contenido 3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395846" y="155672480"/>
          <a:ext cx="3342306" cy="130704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17</xdr:col>
      <xdr:colOff>490008</xdr:colOff>
      <xdr:row>807</xdr:row>
      <xdr:rowOff>92807</xdr:rowOff>
    </xdr:from>
    <xdr:to>
      <xdr:col>18</xdr:col>
      <xdr:colOff>323849</xdr:colOff>
      <xdr:row>813</xdr:row>
      <xdr:rowOff>42244</xdr:rowOff>
    </xdr:to>
    <xdr:pic>
      <xdr:nvPicPr>
        <xdr:cNvPr id="17" name="Picture 4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6633" y="155651932"/>
          <a:ext cx="595841" cy="1092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14</xdr:col>
      <xdr:colOff>441563</xdr:colOff>
      <xdr:row>353</xdr:row>
      <xdr:rowOff>61233</xdr:rowOff>
    </xdr:from>
    <xdr:ext cx="3516931" cy="1100667"/>
    <xdr:pic>
      <xdr:nvPicPr>
        <xdr:cNvPr id="38" name="Marcador de contenido 3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585813" y="71811697"/>
          <a:ext cx="3516931" cy="11006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oneCellAnchor>
  <xdr:oneCellAnchor>
    <xdr:from>
      <xdr:col>19</xdr:col>
      <xdr:colOff>242661</xdr:colOff>
      <xdr:row>354</xdr:row>
      <xdr:rowOff>13470</xdr:rowOff>
    </xdr:from>
    <xdr:ext cx="971548" cy="965437"/>
    <xdr:pic>
      <xdr:nvPicPr>
        <xdr:cNvPr id="39" name="Picture 4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5947" y="71954434"/>
          <a:ext cx="971548" cy="965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435428</xdr:colOff>
      <xdr:row>354</xdr:row>
      <xdr:rowOff>69850</xdr:rowOff>
    </xdr:from>
    <xdr:ext cx="4972638" cy="689857"/>
    <xdr:pic>
      <xdr:nvPicPr>
        <xdr:cNvPr id="40" name="Imagen 39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428" y="72010814"/>
          <a:ext cx="4972638" cy="689857"/>
        </a:xfrm>
        <a:prstGeom prst="rect">
          <a:avLst/>
        </a:prstGeom>
      </xdr:spPr>
    </xdr:pic>
    <xdr:clientData/>
  </xdr:oneCellAnchor>
  <xdr:twoCellAnchor editAs="oneCell">
    <xdr:from>
      <xdr:col>14</xdr:col>
      <xdr:colOff>640227</xdr:colOff>
      <xdr:row>5</xdr:row>
      <xdr:rowOff>149678</xdr:rowOff>
    </xdr:from>
    <xdr:to>
      <xdr:col>18</xdr:col>
      <xdr:colOff>891444</xdr:colOff>
      <xdr:row>10</xdr:row>
      <xdr:rowOff>80131</xdr:rowOff>
    </xdr:to>
    <xdr:pic>
      <xdr:nvPicPr>
        <xdr:cNvPr id="34" name="Marcador de contenido 3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784477" y="1102178"/>
          <a:ext cx="3503324" cy="11006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19</xdr:col>
      <xdr:colOff>589918</xdr:colOff>
      <xdr:row>6</xdr:row>
      <xdr:rowOff>88311</xdr:rowOff>
    </xdr:from>
    <xdr:to>
      <xdr:col>20</xdr:col>
      <xdr:colOff>655409</xdr:colOff>
      <xdr:row>9</xdr:row>
      <xdr:rowOff>210776</xdr:rowOff>
    </xdr:to>
    <xdr:pic>
      <xdr:nvPicPr>
        <xdr:cNvPr id="35" name="Picture 4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93204" y="1231311"/>
          <a:ext cx="827491" cy="830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143086</xdr:colOff>
      <xdr:row>6</xdr:row>
      <xdr:rowOff>87540</xdr:rowOff>
    </xdr:from>
    <xdr:to>
      <xdr:col>8</xdr:col>
      <xdr:colOff>161152</xdr:colOff>
      <xdr:row>9</xdr:row>
      <xdr:rowOff>122464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086" y="1230540"/>
          <a:ext cx="5352066" cy="742495"/>
        </a:xfrm>
        <a:prstGeom prst="rect">
          <a:avLst/>
        </a:prstGeom>
      </xdr:spPr>
    </xdr:pic>
    <xdr:clientData/>
  </xdr:twoCellAnchor>
  <xdr:twoCellAnchor editAs="oneCell">
    <xdr:from>
      <xdr:col>15</xdr:col>
      <xdr:colOff>14299</xdr:colOff>
      <xdr:row>124</xdr:row>
      <xdr:rowOff>54429</xdr:rowOff>
    </xdr:from>
    <xdr:to>
      <xdr:col>19</xdr:col>
      <xdr:colOff>20587</xdr:colOff>
      <xdr:row>128</xdr:row>
      <xdr:rowOff>257024</xdr:rowOff>
    </xdr:to>
    <xdr:pic>
      <xdr:nvPicPr>
        <xdr:cNvPr id="37" name="Marcador de contenido 3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920549" y="25132393"/>
          <a:ext cx="3503324" cy="11006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19</xdr:col>
      <xdr:colOff>372205</xdr:colOff>
      <xdr:row>125</xdr:row>
      <xdr:rowOff>101919</xdr:rowOff>
    </xdr:from>
    <xdr:to>
      <xdr:col>20</xdr:col>
      <xdr:colOff>437696</xdr:colOff>
      <xdr:row>128</xdr:row>
      <xdr:rowOff>224383</xdr:rowOff>
    </xdr:to>
    <xdr:pic>
      <xdr:nvPicPr>
        <xdr:cNvPr id="41" name="Picture 4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5491" y="25370383"/>
          <a:ext cx="827491" cy="830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163286</xdr:colOff>
      <xdr:row>125</xdr:row>
      <xdr:rowOff>128363</xdr:rowOff>
    </xdr:from>
    <xdr:to>
      <xdr:col>8</xdr:col>
      <xdr:colOff>147545</xdr:colOff>
      <xdr:row>128</xdr:row>
      <xdr:rowOff>158596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286" y="25396827"/>
          <a:ext cx="5318259" cy="737805"/>
        </a:xfrm>
        <a:prstGeom prst="rect">
          <a:avLst/>
        </a:prstGeom>
      </xdr:spPr>
    </xdr:pic>
    <xdr:clientData/>
  </xdr:twoCellAnchor>
  <xdr:twoCellAnchor editAs="oneCell">
    <xdr:from>
      <xdr:col>14</xdr:col>
      <xdr:colOff>749084</xdr:colOff>
      <xdr:row>242</xdr:row>
      <xdr:rowOff>27215</xdr:rowOff>
    </xdr:from>
    <xdr:to>
      <xdr:col>18</xdr:col>
      <xdr:colOff>1000301</xdr:colOff>
      <xdr:row>246</xdr:row>
      <xdr:rowOff>229811</xdr:rowOff>
    </xdr:to>
    <xdr:pic>
      <xdr:nvPicPr>
        <xdr:cNvPr id="43" name="Marcador de contenido 3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893334" y="49434751"/>
          <a:ext cx="3503324" cy="11006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19</xdr:col>
      <xdr:colOff>481062</xdr:colOff>
      <xdr:row>243</xdr:row>
      <xdr:rowOff>47489</xdr:rowOff>
    </xdr:from>
    <xdr:to>
      <xdr:col>20</xdr:col>
      <xdr:colOff>546553</xdr:colOff>
      <xdr:row>246</xdr:row>
      <xdr:rowOff>169954</xdr:rowOff>
    </xdr:to>
    <xdr:pic>
      <xdr:nvPicPr>
        <xdr:cNvPr id="44" name="Picture 4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4348" y="49645525"/>
          <a:ext cx="827491" cy="830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13607</xdr:colOff>
      <xdr:row>243</xdr:row>
      <xdr:rowOff>128362</xdr:rowOff>
    </xdr:from>
    <xdr:to>
      <xdr:col>7</xdr:col>
      <xdr:colOff>610188</xdr:colOff>
      <xdr:row>246</xdr:row>
      <xdr:rowOff>32118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7607" y="49726398"/>
          <a:ext cx="4406581" cy="611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71"/>
  <sheetViews>
    <sheetView showGridLines="0" tabSelected="1" topLeftCell="B1351" zoomScale="70" zoomScaleNormal="70" workbookViewId="0">
      <selection activeCell="J1269" sqref="B1269:U1371"/>
    </sheetView>
  </sheetViews>
  <sheetFormatPr baseColWidth="10" defaultColWidth="11.42578125" defaultRowHeight="15"/>
  <cols>
    <col min="9" max="9" width="12.28515625" bestFit="1" customWidth="1"/>
    <col min="10" max="10" width="15.7109375" customWidth="1"/>
    <col min="11" max="11" width="12.28515625" bestFit="1" customWidth="1"/>
    <col min="13" max="13" width="15.28515625" customWidth="1"/>
    <col min="14" max="15" width="12.28515625" bestFit="1" customWidth="1"/>
    <col min="16" max="16" width="15.85546875" customWidth="1"/>
    <col min="19" max="19" width="13.7109375" customWidth="1"/>
    <col min="21" max="21" width="15.7109375" customWidth="1"/>
  </cols>
  <sheetData>
    <row r="1" spans="1:21" ht="15" customHeight="1"/>
    <row r="2" spans="1:21" ht="15" customHeight="1"/>
    <row r="3" spans="1:21" ht="15" customHeight="1">
      <c r="F3" s="1"/>
      <c r="G3" s="1"/>
      <c r="H3" s="1"/>
      <c r="I3" s="1"/>
      <c r="J3" s="1"/>
      <c r="K3" s="1"/>
      <c r="L3" s="1"/>
      <c r="M3" s="1"/>
      <c r="N3" s="1"/>
      <c r="O3" s="1"/>
    </row>
    <row r="4" spans="1:21" ht="15" customHeight="1">
      <c r="F4" s="1"/>
      <c r="G4" s="1"/>
      <c r="H4" s="1"/>
      <c r="I4" s="1"/>
      <c r="J4" s="1"/>
      <c r="K4" s="1"/>
      <c r="L4" s="1"/>
      <c r="M4" s="1"/>
      <c r="N4" s="1"/>
      <c r="O4" s="1"/>
    </row>
    <row r="5" spans="1:21" ht="15" customHeight="1">
      <c r="F5" s="1"/>
      <c r="G5" s="1"/>
      <c r="H5" s="1"/>
      <c r="I5" s="1"/>
      <c r="J5" s="1"/>
      <c r="K5" s="1"/>
      <c r="L5" s="1"/>
      <c r="M5" s="1"/>
      <c r="N5" s="1"/>
      <c r="O5" s="1"/>
    </row>
    <row r="6" spans="1:21" ht="15" customHeight="1">
      <c r="F6" s="1"/>
      <c r="G6" s="1"/>
      <c r="H6" s="1"/>
      <c r="I6" s="1"/>
      <c r="J6" s="1"/>
      <c r="K6" s="1"/>
      <c r="L6" s="1"/>
      <c r="M6" s="1"/>
      <c r="N6" s="1"/>
      <c r="O6" s="1"/>
    </row>
    <row r="7" spans="1:21" ht="15" customHeight="1">
      <c r="B7" s="446" t="s">
        <v>0</v>
      </c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446"/>
      <c r="Q7" s="446"/>
      <c r="R7" s="446"/>
      <c r="S7" s="446"/>
      <c r="T7" s="446"/>
      <c r="U7" s="446"/>
    </row>
    <row r="8" spans="1:21" ht="15" customHeight="1">
      <c r="F8" t="s">
        <v>1</v>
      </c>
    </row>
    <row r="9" spans="1:21" ht="15" customHeigh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15" customHeight="1" thickBot="1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5" customHeight="1">
      <c r="B11" s="463" t="s">
        <v>2</v>
      </c>
      <c r="C11" s="464"/>
      <c r="D11" s="464"/>
      <c r="E11" s="464"/>
      <c r="F11" s="465"/>
      <c r="G11" s="466" t="s">
        <v>123</v>
      </c>
      <c r="H11" s="467"/>
      <c r="I11" s="467"/>
      <c r="J11" s="467"/>
      <c r="K11" s="467"/>
      <c r="L11" s="467"/>
      <c r="M11" s="467"/>
      <c r="N11" s="467"/>
      <c r="O11" s="467"/>
      <c r="P11" s="467"/>
      <c r="Q11" s="467"/>
      <c r="R11" s="467"/>
      <c r="S11" s="467"/>
      <c r="T11" s="467"/>
      <c r="U11" s="468"/>
    </row>
    <row r="12" spans="1:21" ht="15" customHeight="1">
      <c r="A12" s="4"/>
      <c r="B12" s="469" t="s">
        <v>3</v>
      </c>
      <c r="C12" s="470"/>
      <c r="D12" s="470"/>
      <c r="E12" s="470"/>
      <c r="F12" s="471"/>
      <c r="G12" s="472" t="s">
        <v>100</v>
      </c>
      <c r="H12" s="473"/>
      <c r="I12" s="473"/>
      <c r="J12" s="473"/>
      <c r="K12" s="473"/>
      <c r="L12" s="473"/>
      <c r="M12" s="473"/>
      <c r="N12" s="473"/>
      <c r="O12" s="473"/>
      <c r="P12" s="473"/>
      <c r="Q12" s="473"/>
      <c r="R12" s="473"/>
      <c r="S12" s="473"/>
      <c r="T12" s="473"/>
      <c r="U12" s="474"/>
    </row>
    <row r="13" spans="1:21">
      <c r="A13" s="4"/>
      <c r="B13" s="463" t="s">
        <v>4</v>
      </c>
      <c r="C13" s="464"/>
      <c r="D13" s="464"/>
      <c r="E13" s="464"/>
      <c r="F13" s="465"/>
      <c r="G13" s="475" t="s">
        <v>43</v>
      </c>
      <c r="H13" s="476"/>
      <c r="I13" s="476"/>
      <c r="J13" s="476"/>
      <c r="K13" s="476"/>
      <c r="L13" s="476"/>
      <c r="M13" s="476"/>
      <c r="N13" s="476"/>
      <c r="O13" s="476"/>
      <c r="P13" s="476"/>
      <c r="Q13" s="476"/>
      <c r="R13" s="476"/>
      <c r="S13" s="476"/>
      <c r="T13" s="476"/>
      <c r="U13" s="477"/>
    </row>
    <row r="14" spans="1:21" ht="15" customHeight="1">
      <c r="A14" s="4"/>
      <c r="B14" s="463" t="s">
        <v>5</v>
      </c>
      <c r="C14" s="464"/>
      <c r="D14" s="464"/>
      <c r="E14" s="464"/>
      <c r="F14" s="465"/>
      <c r="G14" s="475" t="s">
        <v>63</v>
      </c>
      <c r="H14" s="476"/>
      <c r="I14" s="476"/>
      <c r="J14" s="476"/>
      <c r="K14" s="476"/>
      <c r="L14" s="476"/>
      <c r="M14" s="476"/>
      <c r="N14" s="476"/>
      <c r="O14" s="476"/>
      <c r="P14" s="476"/>
      <c r="Q14" s="476"/>
      <c r="R14" s="476"/>
      <c r="S14" s="476"/>
      <c r="T14" s="476"/>
      <c r="U14" s="477"/>
    </row>
    <row r="15" spans="1:21" ht="15" customHeight="1">
      <c r="A15" s="4"/>
      <c r="B15" s="463" t="s">
        <v>6</v>
      </c>
      <c r="C15" s="464"/>
      <c r="D15" s="464"/>
      <c r="E15" s="464"/>
      <c r="F15" s="465"/>
      <c r="G15" s="600" t="s">
        <v>7</v>
      </c>
      <c r="H15" s="601"/>
      <c r="I15" s="590"/>
      <c r="J15" s="591"/>
      <c r="K15" s="591"/>
      <c r="L15" s="592"/>
      <c r="M15" s="5" t="s">
        <v>8</v>
      </c>
      <c r="N15" s="590">
        <v>1344927.5</v>
      </c>
      <c r="O15" s="591"/>
      <c r="P15" s="591"/>
      <c r="Q15" s="592"/>
      <c r="R15" s="602" t="s">
        <v>9</v>
      </c>
      <c r="S15" s="601"/>
      <c r="T15" s="590"/>
      <c r="U15" s="603"/>
    </row>
    <row r="16" spans="1:21">
      <c r="A16" s="4"/>
      <c r="B16" s="463" t="s">
        <v>10</v>
      </c>
      <c r="C16" s="464"/>
      <c r="D16" s="464"/>
      <c r="E16" s="464"/>
      <c r="F16" s="465"/>
      <c r="G16" s="588" t="s">
        <v>7</v>
      </c>
      <c r="H16" s="589"/>
      <c r="I16" s="590"/>
      <c r="J16" s="591"/>
      <c r="K16" s="591"/>
      <c r="L16" s="592"/>
      <c r="M16" s="5" t="s">
        <v>8</v>
      </c>
      <c r="N16" s="593"/>
      <c r="O16" s="594"/>
      <c r="P16" s="594"/>
      <c r="Q16" s="595"/>
      <c r="R16" s="596"/>
      <c r="S16" s="588"/>
      <c r="T16" s="588"/>
      <c r="U16" s="597"/>
    </row>
    <row r="17" spans="1:21" ht="15.75" thickBot="1">
      <c r="A17" s="4"/>
      <c r="B17" s="463" t="s">
        <v>11</v>
      </c>
      <c r="C17" s="464"/>
      <c r="D17" s="464"/>
      <c r="E17" s="464"/>
      <c r="F17" s="465"/>
      <c r="G17" s="559" t="s">
        <v>62</v>
      </c>
      <c r="H17" s="560"/>
      <c r="I17" s="560"/>
      <c r="J17" s="560"/>
      <c r="K17" s="560"/>
      <c r="L17" s="560"/>
      <c r="M17" s="560"/>
      <c r="N17" s="560"/>
      <c r="O17" s="560"/>
      <c r="P17" s="560"/>
      <c r="Q17" s="560"/>
      <c r="R17" s="560"/>
      <c r="S17" s="560"/>
      <c r="T17" s="560"/>
      <c r="U17" s="561"/>
    </row>
    <row r="18" spans="1:21" ht="15.75" customHeight="1" thickBot="1">
      <c r="A18" s="4"/>
      <c r="B18" s="562" t="s">
        <v>12</v>
      </c>
      <c r="C18" s="563"/>
      <c r="D18" s="563"/>
      <c r="E18" s="563"/>
      <c r="F18" s="564"/>
      <c r="G18" s="565" t="s">
        <v>64</v>
      </c>
      <c r="H18" s="566"/>
      <c r="I18" s="566"/>
      <c r="J18" s="566"/>
      <c r="K18" s="566"/>
      <c r="L18" s="566"/>
      <c r="M18" s="566"/>
      <c r="N18" s="566"/>
      <c r="O18" s="566"/>
      <c r="P18" s="566"/>
      <c r="Q18" s="566"/>
      <c r="R18" s="566"/>
      <c r="S18" s="566"/>
      <c r="T18" s="566"/>
      <c r="U18" s="567"/>
    </row>
    <row r="19" spans="1:21" ht="15.75" thickBot="1">
      <c r="B19" s="568"/>
      <c r="C19" s="568"/>
      <c r="D19" s="568"/>
      <c r="E19" s="568"/>
      <c r="F19" s="568"/>
      <c r="G19" s="568"/>
      <c r="H19" s="568"/>
      <c r="I19" s="568"/>
      <c r="J19" s="568"/>
      <c r="K19" s="568"/>
      <c r="L19" s="568"/>
      <c r="M19" s="568"/>
      <c r="N19" s="568"/>
      <c r="O19" s="568"/>
      <c r="P19" s="568"/>
      <c r="Q19" s="568"/>
      <c r="R19" s="568"/>
      <c r="S19" s="568"/>
      <c r="T19" s="568"/>
      <c r="U19" s="568"/>
    </row>
    <row r="20" spans="1:21" ht="16.5" thickBot="1">
      <c r="A20" s="4"/>
      <c r="B20" s="516" t="s">
        <v>13</v>
      </c>
      <c r="C20" s="516"/>
      <c r="D20" s="517"/>
      <c r="E20" s="516" t="s">
        <v>14</v>
      </c>
      <c r="F20" s="517"/>
      <c r="G20" s="521" t="s">
        <v>15</v>
      </c>
      <c r="H20" s="522"/>
      <c r="I20" s="522"/>
      <c r="J20" s="522"/>
      <c r="K20" s="522"/>
      <c r="L20" s="522"/>
      <c r="M20" s="522"/>
      <c r="N20" s="522"/>
      <c r="O20" s="522"/>
      <c r="P20" s="522"/>
      <c r="Q20" s="522"/>
      <c r="R20" s="522"/>
      <c r="S20" s="522"/>
      <c r="T20" s="522"/>
      <c r="U20" s="523"/>
    </row>
    <row r="21" spans="1:21" ht="15.75" thickBot="1">
      <c r="A21" s="4"/>
      <c r="B21" s="519"/>
      <c r="C21" s="519"/>
      <c r="D21" s="520"/>
      <c r="E21" s="519"/>
      <c r="F21" s="520"/>
      <c r="G21" s="524" t="s">
        <v>16</v>
      </c>
      <c r="H21" s="525"/>
      <c r="I21" s="318" t="s">
        <v>17</v>
      </c>
      <c r="J21" s="319"/>
      <c r="K21" s="319"/>
      <c r="L21" s="319"/>
      <c r="M21" s="319"/>
      <c r="N21" s="320"/>
      <c r="O21" s="573" t="s">
        <v>18</v>
      </c>
      <c r="P21" s="574"/>
      <c r="Q21" s="574"/>
      <c r="R21" s="574"/>
      <c r="S21" s="574"/>
      <c r="T21" s="574"/>
      <c r="U21" s="575"/>
    </row>
    <row r="22" spans="1:21">
      <c r="A22" s="4"/>
      <c r="B22" s="519"/>
      <c r="C22" s="519"/>
      <c r="D22" s="520"/>
      <c r="E22" s="519"/>
      <c r="F22" s="520"/>
      <c r="G22" s="526"/>
      <c r="H22" s="527"/>
      <c r="I22" s="524" t="s">
        <v>19</v>
      </c>
      <c r="J22" s="576"/>
      <c r="K22" s="576"/>
      <c r="L22" s="524" t="s">
        <v>20</v>
      </c>
      <c r="M22" s="576"/>
      <c r="N22" s="525"/>
      <c r="O22" s="578" t="s">
        <v>19</v>
      </c>
      <c r="P22" s="579"/>
      <c r="Q22" s="579"/>
      <c r="R22" s="524" t="s">
        <v>20</v>
      </c>
      <c r="S22" s="576"/>
      <c r="T22" s="576"/>
      <c r="U22" s="535" t="s">
        <v>21</v>
      </c>
    </row>
    <row r="23" spans="1:21" ht="15.75" thickBot="1">
      <c r="A23" s="4"/>
      <c r="B23" s="569"/>
      <c r="C23" s="569"/>
      <c r="D23" s="570"/>
      <c r="E23" s="519"/>
      <c r="F23" s="520"/>
      <c r="G23" s="571"/>
      <c r="H23" s="572"/>
      <c r="I23" s="571"/>
      <c r="J23" s="577"/>
      <c r="K23" s="577"/>
      <c r="L23" s="571"/>
      <c r="M23" s="577"/>
      <c r="N23" s="572"/>
      <c r="O23" s="571"/>
      <c r="P23" s="577"/>
      <c r="Q23" s="577"/>
      <c r="R23" s="571"/>
      <c r="S23" s="577"/>
      <c r="T23" s="577"/>
      <c r="U23" s="536"/>
    </row>
    <row r="24" spans="1:21">
      <c r="A24" s="23"/>
      <c r="B24" s="580" t="s">
        <v>61</v>
      </c>
      <c r="C24" s="581"/>
      <c r="D24" s="582"/>
      <c r="E24" s="583"/>
      <c r="F24" s="584"/>
      <c r="G24" s="585"/>
      <c r="H24" s="609"/>
      <c r="I24" s="583"/>
      <c r="J24" s="587"/>
      <c r="K24" s="587"/>
      <c r="L24" s="587"/>
      <c r="M24" s="587"/>
      <c r="N24" s="587"/>
      <c r="O24" s="585"/>
      <c r="P24" s="587"/>
      <c r="Q24" s="587"/>
      <c r="R24" s="587"/>
      <c r="S24" s="587"/>
      <c r="T24" s="587"/>
      <c r="U24" s="6"/>
    </row>
    <row r="25" spans="1:21">
      <c r="A25" s="23"/>
      <c r="B25" s="551" t="s">
        <v>46</v>
      </c>
      <c r="C25" s="552"/>
      <c r="D25" s="553"/>
      <c r="E25" s="543" t="s">
        <v>59</v>
      </c>
      <c r="F25" s="507"/>
      <c r="G25" s="508">
        <v>960</v>
      </c>
      <c r="H25" s="509"/>
      <c r="I25" s="274">
        <v>360</v>
      </c>
      <c r="J25" s="510"/>
      <c r="K25" s="537"/>
      <c r="L25" s="274">
        <v>360</v>
      </c>
      <c r="M25" s="275"/>
      <c r="N25" s="276"/>
      <c r="O25" s="508">
        <f>+I25</f>
        <v>360</v>
      </c>
      <c r="P25" s="510"/>
      <c r="Q25" s="510"/>
      <c r="R25" s="510">
        <f>+L25</f>
        <v>360</v>
      </c>
      <c r="S25" s="510"/>
      <c r="T25" s="510"/>
      <c r="U25" s="162">
        <f>+R25/G25</f>
        <v>0.375</v>
      </c>
    </row>
    <row r="26" spans="1:21">
      <c r="A26" s="23"/>
      <c r="B26" s="551" t="s">
        <v>47</v>
      </c>
      <c r="C26" s="552"/>
      <c r="D26" s="553"/>
      <c r="E26" s="543" t="s">
        <v>60</v>
      </c>
      <c r="F26" s="507"/>
      <c r="G26" s="508">
        <v>120</v>
      </c>
      <c r="H26" s="537"/>
      <c r="I26" s="274">
        <v>45</v>
      </c>
      <c r="J26" s="510"/>
      <c r="K26" s="537"/>
      <c r="L26" s="274">
        <v>45</v>
      </c>
      <c r="M26" s="275"/>
      <c r="N26" s="276"/>
      <c r="O26" s="508">
        <f>+I26</f>
        <v>45</v>
      </c>
      <c r="P26" s="510"/>
      <c r="Q26" s="510"/>
      <c r="R26" s="510">
        <f>+L26</f>
        <v>45</v>
      </c>
      <c r="S26" s="510"/>
      <c r="T26" s="510"/>
      <c r="U26" s="162">
        <f t="shared" ref="U26:U39" si="0">+R26/G26</f>
        <v>0.375</v>
      </c>
    </row>
    <row r="27" spans="1:21">
      <c r="A27" s="23"/>
      <c r="B27" s="54" t="s">
        <v>48</v>
      </c>
      <c r="C27" s="52"/>
      <c r="D27" s="53"/>
      <c r="E27" s="506" t="s">
        <v>60</v>
      </c>
      <c r="F27" s="507"/>
      <c r="G27" s="508">
        <v>3975</v>
      </c>
      <c r="H27" s="509"/>
      <c r="I27" s="274">
        <v>45</v>
      </c>
      <c r="J27" s="275"/>
      <c r="K27" s="509"/>
      <c r="L27" s="274">
        <v>45</v>
      </c>
      <c r="M27" s="275"/>
      <c r="N27" s="276"/>
      <c r="O27" s="508">
        <f>+I27</f>
        <v>45</v>
      </c>
      <c r="P27" s="510"/>
      <c r="Q27" s="510"/>
      <c r="R27" s="510">
        <f>+L27</f>
        <v>45</v>
      </c>
      <c r="S27" s="510"/>
      <c r="T27" s="510"/>
      <c r="U27" s="162">
        <f t="shared" si="0"/>
        <v>1.1320754716981131E-2</v>
      </c>
    </row>
    <row r="28" spans="1:21">
      <c r="A28" s="23"/>
      <c r="B28" s="554" t="s">
        <v>49</v>
      </c>
      <c r="C28" s="555"/>
      <c r="D28" s="556"/>
      <c r="E28" s="543"/>
      <c r="F28" s="557"/>
      <c r="G28" s="508"/>
      <c r="H28" s="537"/>
      <c r="I28" s="274"/>
      <c r="J28" s="275"/>
      <c r="K28" s="509"/>
      <c r="L28" s="274"/>
      <c r="M28" s="275"/>
      <c r="N28" s="276"/>
      <c r="O28" s="508"/>
      <c r="P28" s="275"/>
      <c r="Q28" s="558"/>
      <c r="R28" s="510"/>
      <c r="S28" s="275"/>
      <c r="T28" s="558"/>
      <c r="U28" s="162"/>
    </row>
    <row r="29" spans="1:21">
      <c r="A29" s="23"/>
      <c r="B29" s="551" t="s">
        <v>50</v>
      </c>
      <c r="C29" s="552"/>
      <c r="D29" s="553"/>
      <c r="E29" s="543" t="s">
        <v>60</v>
      </c>
      <c r="F29" s="507"/>
      <c r="G29" s="508">
        <v>120</v>
      </c>
      <c r="H29" s="537"/>
      <c r="I29" s="274">
        <v>0</v>
      </c>
      <c r="J29" s="275"/>
      <c r="K29" s="509"/>
      <c r="L29" s="274">
        <v>0</v>
      </c>
      <c r="M29" s="275"/>
      <c r="N29" s="276"/>
      <c r="O29" s="508">
        <f>+I29</f>
        <v>0</v>
      </c>
      <c r="P29" s="510"/>
      <c r="Q29" s="510"/>
      <c r="R29" s="510">
        <f>+L29</f>
        <v>0</v>
      </c>
      <c r="S29" s="510"/>
      <c r="T29" s="510"/>
      <c r="U29" s="162">
        <f t="shared" si="0"/>
        <v>0</v>
      </c>
    </row>
    <row r="30" spans="1:21">
      <c r="A30" s="23"/>
      <c r="B30" s="54" t="s">
        <v>51</v>
      </c>
      <c r="C30" s="52"/>
      <c r="D30" s="53"/>
      <c r="E30" s="506" t="s">
        <v>59</v>
      </c>
      <c r="F30" s="507"/>
      <c r="G30" s="508">
        <v>300</v>
      </c>
      <c r="H30" s="509"/>
      <c r="I30" s="274">
        <v>0</v>
      </c>
      <c r="J30" s="275"/>
      <c r="K30" s="509"/>
      <c r="L30" s="274">
        <v>0</v>
      </c>
      <c r="M30" s="275"/>
      <c r="N30" s="276"/>
      <c r="O30" s="508">
        <f>+I30</f>
        <v>0</v>
      </c>
      <c r="P30" s="510"/>
      <c r="Q30" s="510"/>
      <c r="R30" s="510">
        <f>+L30</f>
        <v>0</v>
      </c>
      <c r="S30" s="510"/>
      <c r="T30" s="510"/>
      <c r="U30" s="162">
        <f t="shared" si="0"/>
        <v>0</v>
      </c>
    </row>
    <row r="31" spans="1:21">
      <c r="A31" s="23"/>
      <c r="B31" s="551" t="s">
        <v>52</v>
      </c>
      <c r="C31" s="552"/>
      <c r="D31" s="553"/>
      <c r="E31" s="543" t="s">
        <v>59</v>
      </c>
      <c r="F31" s="507"/>
      <c r="G31" s="508">
        <v>1200</v>
      </c>
      <c r="H31" s="537"/>
      <c r="I31" s="274">
        <v>0</v>
      </c>
      <c r="J31" s="275"/>
      <c r="K31" s="509"/>
      <c r="L31" s="274">
        <v>0</v>
      </c>
      <c r="M31" s="275"/>
      <c r="N31" s="276"/>
      <c r="O31" s="508">
        <f>+I31</f>
        <v>0</v>
      </c>
      <c r="P31" s="510"/>
      <c r="Q31" s="510"/>
      <c r="R31" s="510">
        <f>+L31</f>
        <v>0</v>
      </c>
      <c r="S31" s="510"/>
      <c r="T31" s="510"/>
      <c r="U31" s="162">
        <f t="shared" si="0"/>
        <v>0</v>
      </c>
    </row>
    <row r="32" spans="1:21">
      <c r="A32" s="23"/>
      <c r="B32" s="554" t="s">
        <v>53</v>
      </c>
      <c r="C32" s="555"/>
      <c r="D32" s="556"/>
      <c r="E32" s="543"/>
      <c r="F32" s="557"/>
      <c r="G32" s="508"/>
      <c r="H32" s="537"/>
      <c r="I32" s="274"/>
      <c r="J32" s="275"/>
      <c r="K32" s="509"/>
      <c r="L32" s="274"/>
      <c r="M32" s="275"/>
      <c r="N32" s="276"/>
      <c r="O32" s="508"/>
      <c r="P32" s="275"/>
      <c r="Q32" s="558"/>
      <c r="R32" s="510"/>
      <c r="S32" s="275"/>
      <c r="T32" s="558"/>
      <c r="U32" s="162"/>
    </row>
    <row r="33" spans="1:21" ht="15" customHeight="1">
      <c r="A33" s="23"/>
      <c r="B33" s="551" t="s">
        <v>54</v>
      </c>
      <c r="C33" s="552"/>
      <c r="D33" s="553"/>
      <c r="E33" s="543" t="s">
        <v>59</v>
      </c>
      <c r="F33" s="507"/>
      <c r="G33" s="508">
        <v>11104</v>
      </c>
      <c r="H33" s="537"/>
      <c r="I33" s="274">
        <v>0</v>
      </c>
      <c r="J33" s="275"/>
      <c r="K33" s="509"/>
      <c r="L33" s="274">
        <v>0</v>
      </c>
      <c r="M33" s="275"/>
      <c r="N33" s="276"/>
      <c r="O33" s="508">
        <f>+I33</f>
        <v>0</v>
      </c>
      <c r="P33" s="510"/>
      <c r="Q33" s="510"/>
      <c r="R33" s="510">
        <f>+L33</f>
        <v>0</v>
      </c>
      <c r="S33" s="510"/>
      <c r="T33" s="510"/>
      <c r="U33" s="162">
        <f t="shared" si="0"/>
        <v>0</v>
      </c>
    </row>
    <row r="34" spans="1:21" ht="15" customHeight="1">
      <c r="A34" s="23"/>
      <c r="B34" s="54" t="s">
        <v>55</v>
      </c>
      <c r="C34" s="52"/>
      <c r="D34" s="53"/>
      <c r="E34" s="506" t="s">
        <v>60</v>
      </c>
      <c r="F34" s="507"/>
      <c r="G34" s="508">
        <v>555</v>
      </c>
      <c r="H34" s="509"/>
      <c r="I34" s="274">
        <v>0</v>
      </c>
      <c r="J34" s="275"/>
      <c r="K34" s="509"/>
      <c r="L34" s="274">
        <v>0</v>
      </c>
      <c r="M34" s="275"/>
      <c r="N34" s="276"/>
      <c r="O34" s="508">
        <f>+I34</f>
        <v>0</v>
      </c>
      <c r="P34" s="510"/>
      <c r="Q34" s="510"/>
      <c r="R34" s="510">
        <f>+L34</f>
        <v>0</v>
      </c>
      <c r="S34" s="510"/>
      <c r="T34" s="510"/>
      <c r="U34" s="162">
        <f t="shared" si="0"/>
        <v>0</v>
      </c>
    </row>
    <row r="35" spans="1:21" ht="15" customHeight="1">
      <c r="A35" s="23"/>
      <c r="B35" s="56" t="s">
        <v>56</v>
      </c>
      <c r="C35" s="55"/>
      <c r="D35" s="57"/>
      <c r="E35" s="49"/>
      <c r="F35" s="40"/>
      <c r="G35" s="41"/>
      <c r="H35" s="50"/>
      <c r="I35" s="42"/>
      <c r="J35" s="44"/>
      <c r="K35" s="50"/>
      <c r="L35" s="42"/>
      <c r="M35" s="44"/>
      <c r="N35" s="58"/>
      <c r="O35" s="41"/>
      <c r="P35" s="44"/>
      <c r="Q35" s="59"/>
      <c r="R35" s="43"/>
      <c r="S35" s="44"/>
      <c r="T35" s="59"/>
      <c r="U35" s="162"/>
    </row>
    <row r="36" spans="1:21" ht="15" customHeight="1">
      <c r="A36" s="23"/>
      <c r="B36" s="54" t="s">
        <v>56</v>
      </c>
      <c r="C36" s="55"/>
      <c r="D36" s="57"/>
      <c r="E36" s="506" t="s">
        <v>60</v>
      </c>
      <c r="F36" s="507"/>
      <c r="G36" s="508">
        <v>12</v>
      </c>
      <c r="H36" s="509"/>
      <c r="I36" s="274">
        <v>1</v>
      </c>
      <c r="J36" s="275"/>
      <c r="K36" s="509"/>
      <c r="L36" s="274">
        <v>1</v>
      </c>
      <c r="M36" s="275"/>
      <c r="N36" s="276"/>
      <c r="O36" s="508">
        <f>+I36</f>
        <v>1</v>
      </c>
      <c r="P36" s="510"/>
      <c r="Q36" s="510"/>
      <c r="R36" s="510">
        <f>+L36</f>
        <v>1</v>
      </c>
      <c r="S36" s="510"/>
      <c r="T36" s="510"/>
      <c r="U36" s="162">
        <f t="shared" si="0"/>
        <v>8.3333333333333329E-2</v>
      </c>
    </row>
    <row r="37" spans="1:21" ht="15" customHeight="1">
      <c r="A37" s="23"/>
      <c r="B37" s="54" t="s">
        <v>57</v>
      </c>
      <c r="C37" s="55"/>
      <c r="D37" s="57"/>
      <c r="E37" s="506" t="s">
        <v>60</v>
      </c>
      <c r="F37" s="507"/>
      <c r="G37" s="508">
        <v>12</v>
      </c>
      <c r="H37" s="509"/>
      <c r="I37" s="274">
        <v>1</v>
      </c>
      <c r="J37" s="275"/>
      <c r="K37" s="509"/>
      <c r="L37" s="274">
        <v>1</v>
      </c>
      <c r="M37" s="275"/>
      <c r="N37" s="276"/>
      <c r="O37" s="508">
        <f>+I37</f>
        <v>1</v>
      </c>
      <c r="P37" s="510"/>
      <c r="Q37" s="510"/>
      <c r="R37" s="510">
        <f>+L37</f>
        <v>1</v>
      </c>
      <c r="S37" s="510"/>
      <c r="T37" s="510"/>
      <c r="U37" s="162">
        <f t="shared" si="0"/>
        <v>8.3333333333333329E-2</v>
      </c>
    </row>
    <row r="38" spans="1:21" ht="15" customHeight="1">
      <c r="A38" s="23"/>
      <c r="B38" s="56" t="s">
        <v>58</v>
      </c>
      <c r="C38" s="55"/>
      <c r="D38" s="57"/>
      <c r="E38" s="49"/>
      <c r="F38" s="40"/>
      <c r="G38" s="41"/>
      <c r="H38" s="50"/>
      <c r="I38" s="42"/>
      <c r="J38" s="44"/>
      <c r="K38" s="50"/>
      <c r="L38" s="42"/>
      <c r="M38" s="44"/>
      <c r="N38" s="58"/>
      <c r="O38" s="41"/>
      <c r="P38" s="44"/>
      <c r="Q38" s="59"/>
      <c r="R38" s="43"/>
      <c r="S38" s="44"/>
      <c r="T38" s="59"/>
      <c r="U38" s="162"/>
    </row>
    <row r="39" spans="1:21" ht="15" customHeight="1" thickBot="1">
      <c r="A39" s="23"/>
      <c r="B39" s="540" t="s">
        <v>58</v>
      </c>
      <c r="C39" s="541"/>
      <c r="D39" s="542"/>
      <c r="E39" s="543" t="s">
        <v>60</v>
      </c>
      <c r="F39" s="507"/>
      <c r="G39" s="508">
        <v>1</v>
      </c>
      <c r="H39" s="537"/>
      <c r="I39" s="546">
        <v>0</v>
      </c>
      <c r="J39" s="547"/>
      <c r="K39" s="545"/>
      <c r="L39" s="546">
        <v>0</v>
      </c>
      <c r="M39" s="547"/>
      <c r="N39" s="548"/>
      <c r="O39" s="508">
        <f>+I39</f>
        <v>0</v>
      </c>
      <c r="P39" s="510"/>
      <c r="Q39" s="510"/>
      <c r="R39" s="510">
        <f>+L39</f>
        <v>0</v>
      </c>
      <c r="S39" s="510"/>
      <c r="T39" s="510"/>
      <c r="U39" s="162">
        <f t="shared" si="0"/>
        <v>0</v>
      </c>
    </row>
    <row r="40" spans="1:21" ht="15.75" thickBot="1">
      <c r="A40" s="4"/>
      <c r="B40" s="549"/>
      <c r="C40" s="550"/>
      <c r="D40" s="550"/>
      <c r="E40" s="550"/>
      <c r="F40" s="550"/>
      <c r="G40" s="346"/>
      <c r="H40" s="538"/>
      <c r="I40" s="538"/>
      <c r="J40" s="538"/>
      <c r="K40" s="538"/>
      <c r="L40" s="538"/>
      <c r="M40" s="538"/>
      <c r="N40" s="539"/>
      <c r="O40" s="346"/>
      <c r="P40" s="538"/>
      <c r="Q40" s="538"/>
      <c r="R40" s="538"/>
      <c r="S40" s="538"/>
      <c r="T40" s="538"/>
      <c r="U40" s="539"/>
    </row>
    <row r="41" spans="1:21" ht="15.75" thickBot="1">
      <c r="B41" s="7"/>
      <c r="C41" s="8"/>
      <c r="D41" s="9"/>
      <c r="E41" s="10"/>
      <c r="F41" s="11"/>
      <c r="G41" s="12"/>
      <c r="H41" s="13"/>
      <c r="I41" s="14"/>
      <c r="J41" s="14"/>
      <c r="K41" s="15"/>
      <c r="L41" s="14"/>
      <c r="M41" s="15"/>
      <c r="N41" s="14"/>
      <c r="O41" s="14"/>
      <c r="P41" s="14"/>
      <c r="Q41" s="14"/>
      <c r="R41" s="15"/>
      <c r="S41" s="14"/>
      <c r="T41" s="12"/>
      <c r="U41" s="14"/>
    </row>
    <row r="42" spans="1:21" ht="16.5" customHeight="1" thickBot="1">
      <c r="A42" s="4"/>
      <c r="B42" s="515" t="s">
        <v>23</v>
      </c>
      <c r="C42" s="516"/>
      <c r="D42" s="516"/>
      <c r="E42" s="516"/>
      <c r="F42" s="517"/>
      <c r="G42" s="521" t="s">
        <v>24</v>
      </c>
      <c r="H42" s="522"/>
      <c r="I42" s="522"/>
      <c r="J42" s="522"/>
      <c r="K42" s="522"/>
      <c r="L42" s="522"/>
      <c r="M42" s="522"/>
      <c r="N42" s="522"/>
      <c r="O42" s="522"/>
      <c r="P42" s="522"/>
      <c r="Q42" s="522"/>
      <c r="R42" s="522"/>
      <c r="S42" s="522"/>
      <c r="T42" s="522"/>
      <c r="U42" s="523"/>
    </row>
    <row r="43" spans="1:21" ht="15.75" thickBot="1">
      <c r="A43" s="4"/>
      <c r="B43" s="518"/>
      <c r="C43" s="519"/>
      <c r="D43" s="519"/>
      <c r="E43" s="519"/>
      <c r="F43" s="520"/>
      <c r="G43" s="524" t="s">
        <v>25</v>
      </c>
      <c r="H43" s="525"/>
      <c r="I43" s="519" t="s">
        <v>17</v>
      </c>
      <c r="J43" s="519"/>
      <c r="K43" s="519"/>
      <c r="L43" s="519"/>
      <c r="M43" s="519"/>
      <c r="N43" s="520"/>
      <c r="O43" s="530" t="s">
        <v>18</v>
      </c>
      <c r="P43" s="531"/>
      <c r="Q43" s="531"/>
      <c r="R43" s="531"/>
      <c r="S43" s="531"/>
      <c r="T43" s="531"/>
      <c r="U43" s="532"/>
    </row>
    <row r="44" spans="1:21" ht="15.75" customHeight="1" thickBot="1">
      <c r="A44" s="4"/>
      <c r="B44" s="518"/>
      <c r="C44" s="519"/>
      <c r="D44" s="519"/>
      <c r="E44" s="519"/>
      <c r="F44" s="520"/>
      <c r="G44" s="526"/>
      <c r="H44" s="527"/>
      <c r="I44" s="318" t="s">
        <v>19</v>
      </c>
      <c r="J44" s="319"/>
      <c r="K44" s="320"/>
      <c r="L44" s="318" t="s">
        <v>26</v>
      </c>
      <c r="M44" s="319"/>
      <c r="N44" s="320"/>
      <c r="O44" s="318" t="s">
        <v>19</v>
      </c>
      <c r="P44" s="319"/>
      <c r="Q44" s="533"/>
      <c r="R44" s="534" t="s">
        <v>26</v>
      </c>
      <c r="S44" s="319"/>
      <c r="T44" s="320"/>
      <c r="U44" s="535" t="s">
        <v>21</v>
      </c>
    </row>
    <row r="45" spans="1:21" ht="25.5" customHeight="1" thickBot="1">
      <c r="A45" s="4"/>
      <c r="B45" s="518"/>
      <c r="C45" s="519"/>
      <c r="D45" s="519"/>
      <c r="E45" s="519"/>
      <c r="F45" s="520"/>
      <c r="G45" s="528"/>
      <c r="H45" s="529"/>
      <c r="I45" s="16" t="s">
        <v>27</v>
      </c>
      <c r="J45" s="17" t="s">
        <v>28</v>
      </c>
      <c r="K45" s="17" t="s">
        <v>29</v>
      </c>
      <c r="L45" s="16" t="s">
        <v>27</v>
      </c>
      <c r="M45" s="17" t="s">
        <v>28</v>
      </c>
      <c r="N45" s="18" t="s">
        <v>29</v>
      </c>
      <c r="O45" s="19" t="s">
        <v>27</v>
      </c>
      <c r="P45" s="16" t="s">
        <v>28</v>
      </c>
      <c r="Q45" s="20" t="s">
        <v>29</v>
      </c>
      <c r="R45" s="21" t="s">
        <v>27</v>
      </c>
      <c r="S45" s="22" t="s">
        <v>28</v>
      </c>
      <c r="T45" s="17" t="s">
        <v>29</v>
      </c>
      <c r="U45" s="536"/>
    </row>
    <row r="46" spans="1:21" ht="15.75" thickBot="1">
      <c r="A46" s="4"/>
      <c r="B46" s="650" t="s">
        <v>30</v>
      </c>
      <c r="C46" s="651"/>
      <c r="D46" s="651"/>
      <c r="E46" s="651"/>
      <c r="F46" s="651"/>
      <c r="G46" s="651"/>
      <c r="H46" s="651"/>
      <c r="I46" s="651"/>
      <c r="J46" s="651"/>
      <c r="K46" s="651"/>
      <c r="L46" s="651"/>
      <c r="M46" s="651"/>
      <c r="N46" s="651"/>
      <c r="O46" s="651"/>
      <c r="P46" s="651"/>
      <c r="Q46" s="651"/>
      <c r="R46" s="651"/>
      <c r="S46" s="651"/>
      <c r="T46" s="651"/>
      <c r="U46" s="652"/>
    </row>
    <row r="47" spans="1:21" ht="15.75" thickBot="1">
      <c r="A47" s="23"/>
      <c r="B47" s="500" t="s">
        <v>61</v>
      </c>
      <c r="C47" s="501"/>
      <c r="D47" s="501"/>
      <c r="E47" s="501"/>
      <c r="F47" s="501"/>
      <c r="G47" s="347">
        <f>SUM(G48:G60)</f>
        <v>259726.5</v>
      </c>
      <c r="H47" s="502"/>
      <c r="I47" s="24"/>
      <c r="J47" s="24">
        <f>SUM(J48:J60)</f>
        <v>12344.8</v>
      </c>
      <c r="K47" s="24"/>
      <c r="L47" s="24"/>
      <c r="M47" s="139">
        <f>SUM(M48:M60)</f>
        <v>281.13</v>
      </c>
      <c r="N47" s="24"/>
      <c r="O47" s="24"/>
      <c r="P47" s="139">
        <f>SUM(P48:P60)</f>
        <v>12344.8</v>
      </c>
      <c r="Q47" s="25"/>
      <c r="R47" s="24"/>
      <c r="S47" s="139">
        <f>SUM(S48:S60)</f>
        <v>281.13</v>
      </c>
      <c r="T47" s="25"/>
      <c r="U47" s="169">
        <f>+S47/G47</f>
        <v>1.0824078405553535E-3</v>
      </c>
    </row>
    <row r="48" spans="1:21">
      <c r="A48" s="23"/>
      <c r="B48" s="503" t="s">
        <v>67</v>
      </c>
      <c r="C48" s="504"/>
      <c r="D48" s="504"/>
      <c r="E48" s="504"/>
      <c r="F48" s="505"/>
      <c r="G48" s="478">
        <v>118294</v>
      </c>
      <c r="H48" s="479"/>
      <c r="I48" s="26"/>
      <c r="J48" s="26">
        <v>9857.7999999999993</v>
      </c>
      <c r="K48" s="26"/>
      <c r="L48" s="26"/>
      <c r="M48" s="26">
        <v>0</v>
      </c>
      <c r="N48" s="26"/>
      <c r="O48" s="26"/>
      <c r="P48" s="26">
        <f>+J48</f>
        <v>9857.7999999999993</v>
      </c>
      <c r="Q48" s="26"/>
      <c r="R48" s="26"/>
      <c r="S48" s="26">
        <f>+M48</f>
        <v>0</v>
      </c>
      <c r="T48" s="26"/>
      <c r="U48" s="166">
        <f t="shared" ref="U48:U72" si="1">+S48/G48</f>
        <v>0</v>
      </c>
    </row>
    <row r="49" spans="1:21">
      <c r="A49" s="23"/>
      <c r="B49" s="494" t="s">
        <v>68</v>
      </c>
      <c r="C49" s="495"/>
      <c r="D49" s="495"/>
      <c r="E49" s="495"/>
      <c r="F49" s="496"/>
      <c r="G49" s="478">
        <v>6688.5</v>
      </c>
      <c r="H49" s="479"/>
      <c r="I49" s="26"/>
      <c r="J49" s="26">
        <v>0</v>
      </c>
      <c r="K49" s="26"/>
      <c r="L49" s="26"/>
      <c r="M49" s="26">
        <v>0</v>
      </c>
      <c r="N49" s="26"/>
      <c r="O49" s="26"/>
      <c r="P49" s="26">
        <f t="shared" ref="P49:P60" si="2">+J49</f>
        <v>0</v>
      </c>
      <c r="Q49" s="26"/>
      <c r="R49" s="26"/>
      <c r="S49" s="26">
        <f t="shared" ref="S49:S60" si="3">+M49</f>
        <v>0</v>
      </c>
      <c r="T49" s="26"/>
      <c r="U49" s="166">
        <f t="shared" si="1"/>
        <v>0</v>
      </c>
    </row>
    <row r="50" spans="1:21">
      <c r="A50" s="23"/>
      <c r="B50" s="494" t="s">
        <v>69</v>
      </c>
      <c r="C50" s="495"/>
      <c r="D50" s="495"/>
      <c r="E50" s="495"/>
      <c r="F50" s="496"/>
      <c r="G50" s="478">
        <v>6000</v>
      </c>
      <c r="H50" s="479"/>
      <c r="I50" s="26"/>
      <c r="J50" s="26">
        <v>0</v>
      </c>
      <c r="K50" s="26"/>
      <c r="L50" s="26"/>
      <c r="M50" s="26">
        <v>0</v>
      </c>
      <c r="N50" s="26"/>
      <c r="O50" s="26"/>
      <c r="P50" s="26">
        <f t="shared" si="2"/>
        <v>0</v>
      </c>
      <c r="Q50" s="26"/>
      <c r="R50" s="26"/>
      <c r="S50" s="26">
        <f t="shared" si="3"/>
        <v>0</v>
      </c>
      <c r="T50" s="26"/>
      <c r="U50" s="166">
        <f t="shared" si="1"/>
        <v>0</v>
      </c>
    </row>
    <row r="51" spans="1:21">
      <c r="A51" s="23"/>
      <c r="B51" s="494" t="s">
        <v>70</v>
      </c>
      <c r="C51" s="495"/>
      <c r="D51" s="495"/>
      <c r="E51" s="495"/>
      <c r="F51" s="496"/>
      <c r="G51" s="478">
        <v>19200</v>
      </c>
      <c r="H51" s="479"/>
      <c r="I51" s="26"/>
      <c r="J51" s="26">
        <v>0</v>
      </c>
      <c r="K51" s="26"/>
      <c r="L51" s="26"/>
      <c r="M51" s="26">
        <v>0</v>
      </c>
      <c r="N51" s="26"/>
      <c r="O51" s="26"/>
      <c r="P51" s="26">
        <f t="shared" si="2"/>
        <v>0</v>
      </c>
      <c r="Q51" s="26"/>
      <c r="R51" s="26"/>
      <c r="S51" s="26">
        <f t="shared" si="3"/>
        <v>0</v>
      </c>
      <c r="T51" s="26"/>
      <c r="U51" s="166">
        <f t="shared" si="1"/>
        <v>0</v>
      </c>
    </row>
    <row r="52" spans="1:21">
      <c r="A52" s="23"/>
      <c r="B52" s="494" t="s">
        <v>71</v>
      </c>
      <c r="C52" s="495"/>
      <c r="D52" s="495"/>
      <c r="E52" s="495"/>
      <c r="F52" s="496"/>
      <c r="G52" s="478">
        <v>31500</v>
      </c>
      <c r="H52" s="479"/>
      <c r="I52" s="26"/>
      <c r="J52" s="26">
        <v>0</v>
      </c>
      <c r="K52" s="26"/>
      <c r="L52" s="26"/>
      <c r="M52" s="26">
        <v>0</v>
      </c>
      <c r="N52" s="26"/>
      <c r="O52" s="26"/>
      <c r="P52" s="26">
        <f t="shared" si="2"/>
        <v>0</v>
      </c>
      <c r="Q52" s="26"/>
      <c r="R52" s="26"/>
      <c r="S52" s="26">
        <f t="shared" si="3"/>
        <v>0</v>
      </c>
      <c r="T52" s="26"/>
      <c r="U52" s="166">
        <f t="shared" si="1"/>
        <v>0</v>
      </c>
    </row>
    <row r="53" spans="1:21">
      <c r="A53" s="23"/>
      <c r="B53" s="494" t="s">
        <v>72</v>
      </c>
      <c r="C53" s="495"/>
      <c r="D53" s="495"/>
      <c r="E53" s="495"/>
      <c r="F53" s="496"/>
      <c r="G53" s="478">
        <v>6000</v>
      </c>
      <c r="H53" s="479"/>
      <c r="I53" s="26"/>
      <c r="J53" s="26">
        <v>0</v>
      </c>
      <c r="K53" s="26"/>
      <c r="L53" s="26"/>
      <c r="M53" s="26">
        <v>0</v>
      </c>
      <c r="N53" s="26"/>
      <c r="O53" s="26"/>
      <c r="P53" s="26">
        <f t="shared" si="2"/>
        <v>0</v>
      </c>
      <c r="Q53" s="26"/>
      <c r="R53" s="26"/>
      <c r="S53" s="26">
        <f t="shared" si="3"/>
        <v>0</v>
      </c>
      <c r="T53" s="26"/>
      <c r="U53" s="166">
        <f t="shared" si="1"/>
        <v>0</v>
      </c>
    </row>
    <row r="54" spans="1:21">
      <c r="A54" s="23"/>
      <c r="B54" s="494" t="s">
        <v>73</v>
      </c>
      <c r="C54" s="495"/>
      <c r="D54" s="495"/>
      <c r="E54" s="495"/>
      <c r="F54" s="496"/>
      <c r="G54" s="478">
        <v>12000</v>
      </c>
      <c r="H54" s="479"/>
      <c r="I54" s="26"/>
      <c r="J54" s="26">
        <v>0</v>
      </c>
      <c r="K54" s="26"/>
      <c r="L54" s="26"/>
      <c r="M54" s="26">
        <v>0</v>
      </c>
      <c r="N54" s="26"/>
      <c r="O54" s="26"/>
      <c r="P54" s="26">
        <f t="shared" si="2"/>
        <v>0</v>
      </c>
      <c r="Q54" s="26"/>
      <c r="R54" s="26"/>
      <c r="S54" s="26">
        <f t="shared" si="3"/>
        <v>0</v>
      </c>
      <c r="T54" s="26"/>
      <c r="U54" s="166">
        <f t="shared" si="1"/>
        <v>0</v>
      </c>
    </row>
    <row r="55" spans="1:21">
      <c r="A55" s="23"/>
      <c r="B55" s="494" t="s">
        <v>65</v>
      </c>
      <c r="C55" s="495"/>
      <c r="D55" s="495"/>
      <c r="E55" s="495"/>
      <c r="F55" s="496"/>
      <c r="G55" s="478">
        <v>6200</v>
      </c>
      <c r="H55" s="479"/>
      <c r="I55" s="26"/>
      <c r="J55" s="26">
        <v>0</v>
      </c>
      <c r="K55" s="26"/>
      <c r="L55" s="26"/>
      <c r="M55" s="26">
        <v>0</v>
      </c>
      <c r="N55" s="26"/>
      <c r="O55" s="26"/>
      <c r="P55" s="26">
        <f t="shared" si="2"/>
        <v>0</v>
      </c>
      <c r="Q55" s="26"/>
      <c r="R55" s="26"/>
      <c r="S55" s="26">
        <f t="shared" si="3"/>
        <v>0</v>
      </c>
      <c r="T55" s="26"/>
      <c r="U55" s="166">
        <f t="shared" si="1"/>
        <v>0</v>
      </c>
    </row>
    <row r="56" spans="1:21">
      <c r="A56" s="23"/>
      <c r="B56" s="494" t="s">
        <v>74</v>
      </c>
      <c r="C56" s="495"/>
      <c r="D56" s="495"/>
      <c r="E56" s="495"/>
      <c r="F56" s="496"/>
      <c r="G56" s="478">
        <v>6000</v>
      </c>
      <c r="H56" s="479"/>
      <c r="I56" s="26"/>
      <c r="J56" s="26">
        <v>500</v>
      </c>
      <c r="K56" s="26"/>
      <c r="L56" s="26"/>
      <c r="M56" s="26">
        <v>281.13</v>
      </c>
      <c r="N56" s="26"/>
      <c r="O56" s="26"/>
      <c r="P56" s="26">
        <f t="shared" si="2"/>
        <v>500</v>
      </c>
      <c r="Q56" s="26"/>
      <c r="R56" s="26"/>
      <c r="S56" s="26">
        <f t="shared" si="3"/>
        <v>281.13</v>
      </c>
      <c r="T56" s="26"/>
      <c r="U56" s="166">
        <f t="shared" si="1"/>
        <v>4.6855000000000001E-2</v>
      </c>
    </row>
    <row r="57" spans="1:21">
      <c r="A57" s="23"/>
      <c r="B57" s="494" t="s">
        <v>66</v>
      </c>
      <c r="C57" s="495"/>
      <c r="D57" s="495"/>
      <c r="E57" s="495"/>
      <c r="F57" s="496"/>
      <c r="G57" s="478">
        <v>24000</v>
      </c>
      <c r="H57" s="479"/>
      <c r="I57" s="26"/>
      <c r="J57" s="26">
        <v>0</v>
      </c>
      <c r="K57" s="26"/>
      <c r="L57" s="26"/>
      <c r="M57" s="26">
        <v>0</v>
      </c>
      <c r="N57" s="26"/>
      <c r="O57" s="26"/>
      <c r="P57" s="26">
        <f t="shared" si="2"/>
        <v>0</v>
      </c>
      <c r="Q57" s="26"/>
      <c r="R57" s="26"/>
      <c r="S57" s="26">
        <f t="shared" si="3"/>
        <v>0</v>
      </c>
      <c r="T57" s="26"/>
      <c r="U57" s="166">
        <f t="shared" si="1"/>
        <v>0</v>
      </c>
    </row>
    <row r="58" spans="1:21">
      <c r="A58" s="23"/>
      <c r="B58" s="494" t="s">
        <v>75</v>
      </c>
      <c r="C58" s="495"/>
      <c r="D58" s="495"/>
      <c r="E58" s="495"/>
      <c r="F58" s="496"/>
      <c r="G58" s="478">
        <v>12000</v>
      </c>
      <c r="H58" s="479"/>
      <c r="I58" s="26"/>
      <c r="J58" s="26">
        <v>1000</v>
      </c>
      <c r="K58" s="26"/>
      <c r="L58" s="26"/>
      <c r="M58" s="26">
        <v>0</v>
      </c>
      <c r="N58" s="26"/>
      <c r="O58" s="26"/>
      <c r="P58" s="26">
        <f t="shared" si="2"/>
        <v>1000</v>
      </c>
      <c r="Q58" s="26"/>
      <c r="R58" s="26"/>
      <c r="S58" s="26">
        <f t="shared" si="3"/>
        <v>0</v>
      </c>
      <c r="T58" s="26"/>
      <c r="U58" s="166">
        <f t="shared" si="1"/>
        <v>0</v>
      </c>
    </row>
    <row r="59" spans="1:21">
      <c r="A59" s="23"/>
      <c r="B59" s="494" t="s">
        <v>76</v>
      </c>
      <c r="C59" s="495"/>
      <c r="D59" s="495"/>
      <c r="E59" s="495"/>
      <c r="F59" s="496"/>
      <c r="G59" s="478">
        <v>8244</v>
      </c>
      <c r="H59" s="479"/>
      <c r="I59" s="26"/>
      <c r="J59" s="26">
        <v>687</v>
      </c>
      <c r="K59" s="26"/>
      <c r="L59" s="26"/>
      <c r="M59" s="26">
        <v>0</v>
      </c>
      <c r="N59" s="26"/>
      <c r="O59" s="26"/>
      <c r="P59" s="26">
        <f t="shared" si="2"/>
        <v>687</v>
      </c>
      <c r="Q59" s="26"/>
      <c r="R59" s="26"/>
      <c r="S59" s="26">
        <f t="shared" si="3"/>
        <v>0</v>
      </c>
      <c r="T59" s="26"/>
      <c r="U59" s="166">
        <f t="shared" si="1"/>
        <v>0</v>
      </c>
    </row>
    <row r="60" spans="1:21" ht="15.75" thickBot="1">
      <c r="A60" s="23"/>
      <c r="B60" s="494" t="s">
        <v>77</v>
      </c>
      <c r="C60" s="495"/>
      <c r="D60" s="495"/>
      <c r="E60" s="495"/>
      <c r="F60" s="496"/>
      <c r="G60" s="513">
        <v>3600</v>
      </c>
      <c r="H60" s="514"/>
      <c r="I60" s="26"/>
      <c r="J60" s="26">
        <v>300</v>
      </c>
      <c r="K60" s="26"/>
      <c r="L60" s="26"/>
      <c r="M60" s="26">
        <v>0</v>
      </c>
      <c r="N60" s="26"/>
      <c r="O60" s="26"/>
      <c r="P60" s="26">
        <f t="shared" si="2"/>
        <v>300</v>
      </c>
      <c r="Q60" s="26"/>
      <c r="R60" s="26"/>
      <c r="S60" s="26">
        <f t="shared" si="3"/>
        <v>0</v>
      </c>
      <c r="T60" s="26"/>
      <c r="U60" s="166">
        <f t="shared" si="1"/>
        <v>0</v>
      </c>
    </row>
    <row r="61" spans="1:21" s="239" customFormat="1" ht="15.75" thickBot="1">
      <c r="A61" s="237"/>
      <c r="B61" s="648" t="s">
        <v>53</v>
      </c>
      <c r="C61" s="649"/>
      <c r="D61" s="649"/>
      <c r="E61" s="649"/>
      <c r="F61" s="649"/>
      <c r="G61" s="502">
        <f>SUM(G62:H64)</f>
        <v>626374.5</v>
      </c>
      <c r="H61" s="502"/>
      <c r="I61" s="161"/>
      <c r="J61" s="161">
        <f>SUM(J62:J64)</f>
        <v>0</v>
      </c>
      <c r="K61" s="161"/>
      <c r="L61" s="161"/>
      <c r="M61" s="161">
        <f>SUM(M62:M64)</f>
        <v>0</v>
      </c>
      <c r="N61" s="161"/>
      <c r="O61" s="161"/>
      <c r="P61" s="161">
        <f>SUM(P62:P64)</f>
        <v>0</v>
      </c>
      <c r="Q61" s="161"/>
      <c r="R61" s="161"/>
      <c r="S61" s="161">
        <f>SUM(S62:S64)</f>
        <v>0</v>
      </c>
      <c r="T61" s="147"/>
      <c r="U61" s="238">
        <f t="shared" si="1"/>
        <v>0</v>
      </c>
    </row>
    <row r="62" spans="1:21">
      <c r="A62" s="23"/>
      <c r="B62" s="494" t="s">
        <v>79</v>
      </c>
      <c r="C62" s="495"/>
      <c r="D62" s="495"/>
      <c r="E62" s="495"/>
      <c r="F62" s="496"/>
      <c r="G62" s="492">
        <v>118800</v>
      </c>
      <c r="H62" s="493"/>
      <c r="I62" s="26"/>
      <c r="J62" s="26">
        <v>0</v>
      </c>
      <c r="K62" s="26"/>
      <c r="L62" s="26"/>
      <c r="M62" s="26">
        <v>0</v>
      </c>
      <c r="N62" s="26"/>
      <c r="O62" s="26"/>
      <c r="P62" s="26">
        <f t="shared" ref="P62:P64" si="4">+J62</f>
        <v>0</v>
      </c>
      <c r="Q62" s="26"/>
      <c r="R62" s="26"/>
      <c r="S62" s="26">
        <f t="shared" ref="S62:S64" si="5">+M62</f>
        <v>0</v>
      </c>
      <c r="T62" s="26"/>
      <c r="U62" s="166">
        <f t="shared" si="1"/>
        <v>0</v>
      </c>
    </row>
    <row r="63" spans="1:21">
      <c r="A63" s="23"/>
      <c r="B63" s="494" t="s">
        <v>80</v>
      </c>
      <c r="C63" s="495"/>
      <c r="D63" s="495"/>
      <c r="E63" s="495"/>
      <c r="F63" s="496"/>
      <c r="G63" s="478">
        <v>414774.5</v>
      </c>
      <c r="H63" s="479"/>
      <c r="I63" s="26"/>
      <c r="J63" s="26">
        <v>0</v>
      </c>
      <c r="K63" s="26"/>
      <c r="L63" s="26"/>
      <c r="M63" s="26">
        <v>0</v>
      </c>
      <c r="N63" s="26"/>
      <c r="O63" s="26"/>
      <c r="P63" s="26">
        <f t="shared" si="4"/>
        <v>0</v>
      </c>
      <c r="Q63" s="26"/>
      <c r="R63" s="26"/>
      <c r="S63" s="26">
        <f t="shared" si="5"/>
        <v>0</v>
      </c>
      <c r="T63" s="26"/>
      <c r="U63" s="166">
        <f t="shared" si="1"/>
        <v>0</v>
      </c>
    </row>
    <row r="64" spans="1:21" ht="15.75" thickBot="1">
      <c r="A64" s="23"/>
      <c r="B64" s="494" t="s">
        <v>81</v>
      </c>
      <c r="C64" s="495"/>
      <c r="D64" s="495"/>
      <c r="E64" s="495"/>
      <c r="F64" s="496"/>
      <c r="G64" s="513">
        <v>92800</v>
      </c>
      <c r="H64" s="514"/>
      <c r="I64" s="26"/>
      <c r="J64" s="26">
        <v>0</v>
      </c>
      <c r="K64" s="26"/>
      <c r="L64" s="26"/>
      <c r="M64" s="26">
        <v>0</v>
      </c>
      <c r="N64" s="26"/>
      <c r="O64" s="26"/>
      <c r="P64" s="26">
        <f t="shared" si="4"/>
        <v>0</v>
      </c>
      <c r="Q64" s="26"/>
      <c r="R64" s="26"/>
      <c r="S64" s="26">
        <f t="shared" si="5"/>
        <v>0</v>
      </c>
      <c r="T64" s="26"/>
      <c r="U64" s="166">
        <f t="shared" si="1"/>
        <v>0</v>
      </c>
    </row>
    <row r="65" spans="1:22" s="241" customFormat="1" ht="15.75" customHeight="1" thickBot="1">
      <c r="A65" s="240"/>
      <c r="B65" s="335" t="s">
        <v>31</v>
      </c>
      <c r="C65" s="336"/>
      <c r="D65" s="336"/>
      <c r="E65" s="336"/>
      <c r="F65" s="336"/>
      <c r="G65" s="511">
        <f>SUM(G66:H71)</f>
        <v>458826.5</v>
      </c>
      <c r="H65" s="512"/>
      <c r="I65" s="234"/>
      <c r="J65" s="242">
        <f>SUM(J66:J71)</f>
        <v>18364</v>
      </c>
      <c r="K65" s="234"/>
      <c r="L65" s="234"/>
      <c r="M65" s="242">
        <f>SUM(M66:M71)</f>
        <v>7444.58</v>
      </c>
      <c r="N65" s="234"/>
      <c r="O65" s="234"/>
      <c r="P65" s="242">
        <f>SUM(P66:P71)</f>
        <v>18364</v>
      </c>
      <c r="Q65" s="234"/>
      <c r="R65" s="234"/>
      <c r="S65" s="242">
        <f>SUM(S66:S71)</f>
        <v>7444.58</v>
      </c>
      <c r="T65" s="234"/>
      <c r="U65" s="236">
        <f t="shared" si="1"/>
        <v>1.6225261618498497E-2</v>
      </c>
    </row>
    <row r="66" spans="1:22">
      <c r="A66" s="23"/>
      <c r="B66" s="494" t="s">
        <v>82</v>
      </c>
      <c r="C66" s="495"/>
      <c r="D66" s="495"/>
      <c r="E66" s="495"/>
      <c r="F66" s="496"/>
      <c r="G66" s="492">
        <v>126314.5</v>
      </c>
      <c r="H66" s="493"/>
      <c r="J66" s="26">
        <v>0</v>
      </c>
      <c r="K66" s="26"/>
      <c r="L66" s="26"/>
      <c r="M66" s="26">
        <v>0</v>
      </c>
      <c r="N66" s="26"/>
      <c r="O66" s="26"/>
      <c r="P66" s="26">
        <f t="shared" ref="P66:P71" si="6">+J66</f>
        <v>0</v>
      </c>
      <c r="Q66" s="26"/>
      <c r="R66" s="26"/>
      <c r="S66" s="26">
        <f t="shared" ref="S66:S71" si="7">+M66</f>
        <v>0</v>
      </c>
      <c r="T66" s="26"/>
      <c r="U66" s="166">
        <f t="shared" si="1"/>
        <v>0</v>
      </c>
    </row>
    <row r="67" spans="1:22">
      <c r="A67" s="23"/>
      <c r="B67" s="494" t="s">
        <v>83</v>
      </c>
      <c r="C67" s="495"/>
      <c r="D67" s="495"/>
      <c r="E67" s="495"/>
      <c r="F67" s="496"/>
      <c r="G67" s="478">
        <v>149500</v>
      </c>
      <c r="H67" s="479"/>
      <c r="J67" s="26">
        <v>11500</v>
      </c>
      <c r="K67" s="26"/>
      <c r="L67" s="26"/>
      <c r="M67" s="26">
        <v>7444.58</v>
      </c>
      <c r="N67" s="26"/>
      <c r="O67" s="26"/>
      <c r="P67" s="26">
        <f t="shared" si="6"/>
        <v>11500</v>
      </c>
      <c r="Q67" s="26"/>
      <c r="R67" s="26"/>
      <c r="S67" s="26">
        <f t="shared" si="7"/>
        <v>7444.58</v>
      </c>
      <c r="T67" s="26"/>
      <c r="U67" s="166">
        <f t="shared" si="1"/>
        <v>4.9796521739130434E-2</v>
      </c>
    </row>
    <row r="68" spans="1:22">
      <c r="A68" s="23"/>
      <c r="B68" s="494" t="s">
        <v>84</v>
      </c>
      <c r="C68" s="495"/>
      <c r="D68" s="495"/>
      <c r="E68" s="495"/>
      <c r="F68" s="496"/>
      <c r="G68" s="478">
        <v>89232</v>
      </c>
      <c r="H68" s="479"/>
      <c r="J68" s="26">
        <v>6864</v>
      </c>
      <c r="K68" s="26"/>
      <c r="L68" s="26"/>
      <c r="M68" s="26">
        <v>0</v>
      </c>
      <c r="N68" s="26"/>
      <c r="O68" s="26"/>
      <c r="P68" s="26">
        <f t="shared" si="6"/>
        <v>6864</v>
      </c>
      <c r="Q68" s="26"/>
      <c r="R68" s="26"/>
      <c r="S68" s="26">
        <f t="shared" si="7"/>
        <v>0</v>
      </c>
      <c r="T68" s="26"/>
      <c r="U68" s="166">
        <f t="shared" si="1"/>
        <v>0</v>
      </c>
    </row>
    <row r="69" spans="1:22">
      <c r="A69" s="23"/>
      <c r="B69" s="494" t="s">
        <v>85</v>
      </c>
      <c r="C69" s="495"/>
      <c r="D69" s="495"/>
      <c r="E69" s="495"/>
      <c r="F69" s="496"/>
      <c r="G69" s="478">
        <v>34500</v>
      </c>
      <c r="H69" s="479"/>
      <c r="J69" s="26">
        <v>0</v>
      </c>
      <c r="K69" s="26"/>
      <c r="L69" s="26"/>
      <c r="M69" s="26">
        <v>0</v>
      </c>
      <c r="N69" s="26"/>
      <c r="O69" s="26"/>
      <c r="P69" s="26">
        <f t="shared" si="6"/>
        <v>0</v>
      </c>
      <c r="Q69" s="26"/>
      <c r="R69" s="26"/>
      <c r="S69" s="26">
        <f t="shared" si="7"/>
        <v>0</v>
      </c>
      <c r="T69" s="26"/>
      <c r="U69" s="166">
        <f t="shared" si="1"/>
        <v>0</v>
      </c>
    </row>
    <row r="70" spans="1:22">
      <c r="A70" s="23"/>
      <c r="B70" s="494" t="s">
        <v>86</v>
      </c>
      <c r="C70" s="495"/>
      <c r="D70" s="495"/>
      <c r="E70" s="495"/>
      <c r="F70" s="496"/>
      <c r="G70" s="478">
        <v>14820</v>
      </c>
      <c r="H70" s="479"/>
      <c r="J70" s="26">
        <v>0</v>
      </c>
      <c r="K70" s="26"/>
      <c r="L70" s="26"/>
      <c r="M70" s="26">
        <v>0</v>
      </c>
      <c r="N70" s="26"/>
      <c r="O70" s="26"/>
      <c r="P70" s="26">
        <f t="shared" si="6"/>
        <v>0</v>
      </c>
      <c r="Q70" s="26"/>
      <c r="R70" s="26"/>
      <c r="S70" s="26">
        <f t="shared" si="7"/>
        <v>0</v>
      </c>
      <c r="T70" s="26"/>
      <c r="U70" s="166">
        <f t="shared" si="1"/>
        <v>0</v>
      </c>
    </row>
    <row r="71" spans="1:22" ht="15.75" thickBot="1">
      <c r="A71" s="23"/>
      <c r="B71" s="494" t="s">
        <v>87</v>
      </c>
      <c r="C71" s="495"/>
      <c r="D71" s="495"/>
      <c r="E71" s="495"/>
      <c r="F71" s="496"/>
      <c r="G71" s="478">
        <v>44460</v>
      </c>
      <c r="H71" s="479"/>
      <c r="J71" s="26">
        <v>0</v>
      </c>
      <c r="K71" s="26"/>
      <c r="L71" s="26"/>
      <c r="M71" s="26">
        <v>0</v>
      </c>
      <c r="N71" s="26"/>
      <c r="O71" s="26"/>
      <c r="P71" s="26">
        <f t="shared" si="6"/>
        <v>0</v>
      </c>
      <c r="Q71" s="26"/>
      <c r="R71" s="26"/>
      <c r="S71" s="26">
        <f t="shared" si="7"/>
        <v>0</v>
      </c>
      <c r="T71" s="26"/>
      <c r="U71" s="166">
        <f t="shared" si="1"/>
        <v>0</v>
      </c>
    </row>
    <row r="72" spans="1:22" s="244" customFormat="1" ht="12.75" thickBot="1">
      <c r="A72" s="243"/>
      <c r="B72" s="343" t="s">
        <v>22</v>
      </c>
      <c r="C72" s="344"/>
      <c r="D72" s="344"/>
      <c r="E72" s="344"/>
      <c r="F72" s="345"/>
      <c r="G72" s="346">
        <f>+G47+G61+G65</f>
        <v>1344927.5</v>
      </c>
      <c r="H72" s="347"/>
      <c r="I72" s="171"/>
      <c r="J72" s="171">
        <f>+J47+J61+J65</f>
        <v>30708.799999999999</v>
      </c>
      <c r="K72" s="171"/>
      <c r="L72" s="171"/>
      <c r="M72" s="171">
        <f>+M47+M61+M65</f>
        <v>7725.71</v>
      </c>
      <c r="N72" s="171"/>
      <c r="O72" s="171"/>
      <c r="P72" s="171">
        <f>+P47+P61+P65</f>
        <v>30708.799999999999</v>
      </c>
      <c r="Q72" s="171"/>
      <c r="R72" s="171"/>
      <c r="S72" s="171">
        <f>+S47+S61+S65</f>
        <v>7725.71</v>
      </c>
      <c r="T72" s="147"/>
      <c r="U72" s="170">
        <f t="shared" si="1"/>
        <v>5.7443319435434249E-3</v>
      </c>
    </row>
    <row r="73" spans="1:22" ht="15.75" thickBot="1">
      <c r="C73" s="27"/>
      <c r="I73" s="28"/>
      <c r="L73" s="28"/>
      <c r="N73" s="28"/>
      <c r="U73" s="28"/>
    </row>
    <row r="74" spans="1:22" ht="15.75" thickBot="1">
      <c r="B74" s="311" t="s">
        <v>32</v>
      </c>
      <c r="C74" s="312"/>
      <c r="D74" s="312"/>
      <c r="E74" s="312"/>
      <c r="F74" s="312"/>
      <c r="G74" s="312"/>
      <c r="H74" s="312"/>
      <c r="I74" s="312"/>
      <c r="J74" s="312"/>
      <c r="K74" s="312"/>
      <c r="L74" s="312"/>
      <c r="M74" s="312"/>
      <c r="N74" s="312"/>
      <c r="O74" s="312"/>
      <c r="P74" s="312"/>
      <c r="Q74" s="312"/>
      <c r="R74" s="312"/>
      <c r="S74" s="312"/>
      <c r="T74" s="312"/>
      <c r="U74" s="313"/>
      <c r="V74" s="29"/>
    </row>
    <row r="75" spans="1:22" ht="15.75" customHeight="1" thickBot="1">
      <c r="B75" s="314"/>
      <c r="C75" s="315"/>
      <c r="D75" s="318" t="s">
        <v>16</v>
      </c>
      <c r="E75" s="319"/>
      <c r="F75" s="319"/>
      <c r="G75" s="319"/>
      <c r="H75" s="319"/>
      <c r="I75" s="320"/>
      <c r="J75" s="318" t="s">
        <v>33</v>
      </c>
      <c r="K75" s="319"/>
      <c r="L75" s="319"/>
      <c r="M75" s="319"/>
      <c r="N75" s="319"/>
      <c r="O75" s="320"/>
      <c r="P75" s="318" t="s">
        <v>18</v>
      </c>
      <c r="Q75" s="319"/>
      <c r="R75" s="319"/>
      <c r="S75" s="319"/>
      <c r="T75" s="319"/>
      <c r="U75" s="30"/>
    </row>
    <row r="76" spans="1:22" ht="15.75" thickBot="1">
      <c r="B76" s="316"/>
      <c r="C76" s="317"/>
      <c r="D76" s="321" t="s">
        <v>27</v>
      </c>
      <c r="E76" s="322"/>
      <c r="F76" s="322" t="s">
        <v>28</v>
      </c>
      <c r="G76" s="322"/>
      <c r="H76" s="323" t="s">
        <v>29</v>
      </c>
      <c r="I76" s="324"/>
      <c r="J76" s="321" t="s">
        <v>27</v>
      </c>
      <c r="K76" s="322"/>
      <c r="L76" s="322" t="s">
        <v>28</v>
      </c>
      <c r="M76" s="322"/>
      <c r="N76" s="323" t="s">
        <v>29</v>
      </c>
      <c r="O76" s="324"/>
      <c r="P76" s="321" t="s">
        <v>27</v>
      </c>
      <c r="Q76" s="322"/>
      <c r="R76" s="322" t="s">
        <v>28</v>
      </c>
      <c r="S76" s="322"/>
      <c r="T76" s="323" t="s">
        <v>29</v>
      </c>
      <c r="U76" s="324"/>
    </row>
    <row r="77" spans="1:22" ht="22.5" customHeight="1">
      <c r="A77" s="23"/>
      <c r="B77" s="325" t="s">
        <v>34</v>
      </c>
      <c r="C77" s="326"/>
      <c r="D77" s="327"/>
      <c r="E77" s="328"/>
      <c r="F77" s="328">
        <f>+G61+G47</f>
        <v>886101</v>
      </c>
      <c r="G77" s="328"/>
      <c r="H77" s="328"/>
      <c r="I77" s="329"/>
      <c r="J77" s="327"/>
      <c r="K77" s="328"/>
      <c r="L77" s="328">
        <f>+M47+M61</f>
        <v>281.13</v>
      </c>
      <c r="M77" s="328"/>
      <c r="N77" s="328"/>
      <c r="O77" s="329"/>
      <c r="P77" s="327"/>
      <c r="Q77" s="328"/>
      <c r="R77" s="328">
        <f>+S47+S61</f>
        <v>281.13</v>
      </c>
      <c r="S77" s="328"/>
      <c r="T77" s="328"/>
      <c r="U77" s="329"/>
    </row>
    <row r="78" spans="1:22" ht="24.75" customHeight="1" thickBot="1">
      <c r="A78" s="4"/>
      <c r="B78" s="303" t="s">
        <v>35</v>
      </c>
      <c r="C78" s="304"/>
      <c r="D78" s="305"/>
      <c r="E78" s="306"/>
      <c r="F78" s="306">
        <f>+G65</f>
        <v>458826.5</v>
      </c>
      <c r="G78" s="306"/>
      <c r="H78" s="306"/>
      <c r="I78" s="307"/>
      <c r="J78" s="305"/>
      <c r="K78" s="306"/>
      <c r="L78" s="306">
        <f>+M65</f>
        <v>7444.58</v>
      </c>
      <c r="M78" s="306"/>
      <c r="N78" s="306"/>
      <c r="O78" s="307"/>
      <c r="P78" s="305"/>
      <c r="Q78" s="306"/>
      <c r="R78" s="306">
        <f>+S65</f>
        <v>7444.58</v>
      </c>
      <c r="S78" s="306"/>
      <c r="T78" s="306"/>
      <c r="U78" s="307"/>
    </row>
    <row r="79" spans="1:22" ht="15.75" thickBot="1">
      <c r="A79" s="23"/>
      <c r="B79" s="31" t="s">
        <v>22</v>
      </c>
      <c r="C79" s="32"/>
      <c r="D79" s="308"/>
      <c r="E79" s="309"/>
      <c r="F79" s="309">
        <f>SUM(F77:F78)</f>
        <v>1344927.5</v>
      </c>
      <c r="G79" s="309"/>
      <c r="H79" s="309"/>
      <c r="I79" s="310"/>
      <c r="J79" s="308"/>
      <c r="K79" s="309"/>
      <c r="L79" s="309">
        <f>SUM(L77:L78)</f>
        <v>7725.71</v>
      </c>
      <c r="M79" s="309"/>
      <c r="N79" s="309"/>
      <c r="O79" s="310"/>
      <c r="P79" s="308"/>
      <c r="Q79" s="309"/>
      <c r="R79" s="309">
        <f>SUM(R77:R78)</f>
        <v>7725.71</v>
      </c>
      <c r="S79" s="309"/>
      <c r="T79" s="309"/>
      <c r="U79" s="310"/>
    </row>
    <row r="80" spans="1:22">
      <c r="A80" s="23"/>
      <c r="B80" s="16"/>
      <c r="C80" s="16"/>
      <c r="D80" s="16"/>
      <c r="E80" s="16"/>
      <c r="F80" s="33"/>
      <c r="G80" s="33"/>
      <c r="H80" s="34"/>
      <c r="I80" s="34"/>
      <c r="J80" s="33"/>
      <c r="K80" s="33"/>
      <c r="L80" s="33"/>
      <c r="M80" s="34"/>
      <c r="N80" s="33"/>
      <c r="O80" s="34"/>
      <c r="P80" s="34"/>
      <c r="Q80" s="33"/>
      <c r="R80" s="23"/>
      <c r="S80" s="23"/>
      <c r="T80" s="23"/>
      <c r="U80" s="23"/>
    </row>
    <row r="81" spans="1:21" ht="15.75" thickBot="1">
      <c r="A81" s="23"/>
      <c r="B81" s="16"/>
      <c r="C81" s="16"/>
      <c r="D81" s="16"/>
      <c r="E81" s="16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23"/>
      <c r="S81" s="23"/>
      <c r="T81" s="23"/>
      <c r="U81" s="23"/>
    </row>
    <row r="82" spans="1:21" ht="15.75" thickBot="1">
      <c r="B82" s="480" t="s">
        <v>36</v>
      </c>
      <c r="C82" s="481"/>
      <c r="D82" s="481"/>
      <c r="E82" s="316"/>
      <c r="F82" s="482"/>
      <c r="G82" s="482"/>
      <c r="H82" s="482"/>
      <c r="I82" s="482"/>
      <c r="J82" s="482"/>
      <c r="K82" s="482"/>
      <c r="L82" s="482"/>
      <c r="M82" s="482"/>
      <c r="N82" s="482"/>
      <c r="O82" s="482"/>
      <c r="P82" s="482"/>
      <c r="Q82" s="482"/>
      <c r="R82" s="482"/>
      <c r="S82" s="482"/>
      <c r="T82" s="482"/>
      <c r="U82" s="482"/>
    </row>
    <row r="83" spans="1:21">
      <c r="B83" s="483"/>
      <c r="C83" s="484"/>
      <c r="D83" s="484"/>
      <c r="E83" s="484"/>
      <c r="F83" s="484"/>
      <c r="G83" s="484"/>
      <c r="H83" s="484"/>
      <c r="I83" s="484"/>
      <c r="J83" s="484"/>
      <c r="K83" s="484"/>
      <c r="L83" s="484"/>
      <c r="M83" s="484"/>
      <c r="N83" s="484"/>
      <c r="O83" s="484"/>
      <c r="P83" s="484"/>
      <c r="Q83" s="484"/>
      <c r="R83" s="484"/>
      <c r="S83" s="484"/>
      <c r="T83" s="484"/>
      <c r="U83" s="485"/>
    </row>
    <row r="84" spans="1:21">
      <c r="B84" s="486"/>
      <c r="C84" s="487"/>
      <c r="D84" s="487"/>
      <c r="E84" s="487"/>
      <c r="F84" s="487"/>
      <c r="G84" s="487"/>
      <c r="H84" s="487"/>
      <c r="I84" s="487"/>
      <c r="J84" s="487"/>
      <c r="K84" s="487"/>
      <c r="L84" s="487"/>
      <c r="M84" s="487"/>
      <c r="N84" s="487"/>
      <c r="O84" s="487"/>
      <c r="P84" s="487"/>
      <c r="Q84" s="487"/>
      <c r="R84" s="487"/>
      <c r="S84" s="487"/>
      <c r="T84" s="487"/>
      <c r="U84" s="488"/>
    </row>
    <row r="85" spans="1:21">
      <c r="B85" s="486"/>
      <c r="C85" s="487"/>
      <c r="D85" s="487"/>
      <c r="E85" s="487"/>
      <c r="F85" s="487"/>
      <c r="G85" s="487"/>
      <c r="H85" s="487"/>
      <c r="I85" s="487"/>
      <c r="J85" s="487"/>
      <c r="K85" s="487"/>
      <c r="L85" s="487"/>
      <c r="M85" s="487"/>
      <c r="N85" s="487"/>
      <c r="O85" s="487"/>
      <c r="P85" s="487"/>
      <c r="Q85" s="487"/>
      <c r="R85" s="487"/>
      <c r="S85" s="487"/>
      <c r="T85" s="487"/>
      <c r="U85" s="488"/>
    </row>
    <row r="86" spans="1:21">
      <c r="B86" s="486"/>
      <c r="C86" s="487"/>
      <c r="D86" s="487"/>
      <c r="E86" s="487"/>
      <c r="F86" s="487"/>
      <c r="G86" s="487"/>
      <c r="H86" s="487"/>
      <c r="I86" s="487"/>
      <c r="J86" s="487"/>
      <c r="K86" s="487"/>
      <c r="L86" s="487"/>
      <c r="M86" s="487"/>
      <c r="N86" s="487"/>
      <c r="O86" s="487"/>
      <c r="P86" s="487"/>
      <c r="Q86" s="487"/>
      <c r="R86" s="487"/>
      <c r="S86" s="487"/>
      <c r="T86" s="487"/>
      <c r="U86" s="488"/>
    </row>
    <row r="87" spans="1:21">
      <c r="B87" s="486"/>
      <c r="C87" s="487"/>
      <c r="D87" s="487"/>
      <c r="E87" s="487"/>
      <c r="F87" s="487"/>
      <c r="G87" s="487"/>
      <c r="H87" s="487"/>
      <c r="I87" s="487"/>
      <c r="J87" s="487"/>
      <c r="K87" s="487"/>
      <c r="L87" s="487"/>
      <c r="M87" s="487"/>
      <c r="N87" s="487"/>
      <c r="O87" s="487"/>
      <c r="P87" s="487"/>
      <c r="Q87" s="487"/>
      <c r="R87" s="487"/>
      <c r="S87" s="487"/>
      <c r="T87" s="487"/>
      <c r="U87" s="488"/>
    </row>
    <row r="88" spans="1:21">
      <c r="B88" s="486"/>
      <c r="C88" s="487"/>
      <c r="D88" s="487"/>
      <c r="E88" s="487"/>
      <c r="F88" s="487"/>
      <c r="G88" s="487"/>
      <c r="H88" s="487"/>
      <c r="I88" s="487"/>
      <c r="J88" s="487"/>
      <c r="K88" s="487"/>
      <c r="L88" s="487"/>
      <c r="M88" s="487"/>
      <c r="N88" s="487"/>
      <c r="O88" s="487"/>
      <c r="P88" s="487"/>
      <c r="Q88" s="487"/>
      <c r="R88" s="487"/>
      <c r="S88" s="487"/>
      <c r="T88" s="487"/>
      <c r="U88" s="488"/>
    </row>
    <row r="89" spans="1:21" ht="15.75" thickBot="1">
      <c r="B89" s="489"/>
      <c r="C89" s="490"/>
      <c r="D89" s="490"/>
      <c r="E89" s="490"/>
      <c r="F89" s="490"/>
      <c r="G89" s="490"/>
      <c r="H89" s="490"/>
      <c r="I89" s="490"/>
      <c r="J89" s="490"/>
      <c r="K89" s="490"/>
      <c r="L89" s="490"/>
      <c r="M89" s="490"/>
      <c r="N89" s="490"/>
      <c r="O89" s="490"/>
      <c r="P89" s="490"/>
      <c r="Q89" s="490"/>
      <c r="R89" s="490"/>
      <c r="S89" s="490"/>
      <c r="T89" s="490"/>
      <c r="U89" s="491"/>
    </row>
    <row r="90" spans="1:21">
      <c r="B90" s="23"/>
    </row>
    <row r="91" spans="1:21">
      <c r="B91" s="23"/>
      <c r="G91" s="35"/>
      <c r="H91" s="35"/>
      <c r="N91" s="35"/>
      <c r="P91" s="35"/>
    </row>
    <row r="92" spans="1:21">
      <c r="H92" s="36"/>
      <c r="I92" s="626" t="s">
        <v>37</v>
      </c>
      <c r="J92" s="626"/>
      <c r="K92" s="626"/>
      <c r="L92" s="626"/>
      <c r="M92" s="626"/>
      <c r="N92" s="626"/>
      <c r="Q92" s="626" t="s">
        <v>38</v>
      </c>
      <c r="R92" s="626"/>
      <c r="S92" s="626"/>
      <c r="T92" s="626"/>
      <c r="U92" s="626"/>
    </row>
    <row r="93" spans="1:21">
      <c r="B93" s="642" t="s">
        <v>39</v>
      </c>
      <c r="C93" s="642"/>
      <c r="D93" s="642"/>
      <c r="E93" s="642"/>
      <c r="F93" s="642"/>
      <c r="G93" s="37"/>
      <c r="H93" s="37"/>
      <c r="I93" s="627"/>
      <c r="J93" s="627"/>
      <c r="K93" s="627"/>
      <c r="L93" s="627"/>
      <c r="M93" s="627"/>
      <c r="N93" s="627"/>
      <c r="O93" s="37"/>
      <c r="P93" s="37"/>
      <c r="Q93" s="629" t="s">
        <v>1</v>
      </c>
      <c r="R93" s="629"/>
      <c r="S93" s="629"/>
      <c r="T93" s="629"/>
      <c r="U93" s="629"/>
    </row>
    <row r="94" spans="1:21">
      <c r="B94" s="629"/>
      <c r="C94" s="629"/>
      <c r="D94" s="629"/>
      <c r="E94" s="629"/>
      <c r="F94" s="629"/>
      <c r="G94" s="137"/>
      <c r="H94" s="137"/>
      <c r="I94" s="627"/>
      <c r="J94" s="627"/>
      <c r="K94" s="627"/>
      <c r="L94" s="627"/>
      <c r="M94" s="627"/>
      <c r="N94" s="627"/>
      <c r="O94" s="137"/>
      <c r="P94" s="137"/>
      <c r="Q94" s="629"/>
      <c r="R94" s="629"/>
      <c r="S94" s="629"/>
      <c r="T94" s="629"/>
      <c r="U94" s="629"/>
    </row>
    <row r="95" spans="1:21">
      <c r="B95" s="629"/>
      <c r="C95" s="629"/>
      <c r="D95" s="629"/>
      <c r="E95" s="629"/>
      <c r="F95" s="629"/>
      <c r="G95" s="137"/>
      <c r="H95" s="137"/>
      <c r="I95" s="627"/>
      <c r="J95" s="627"/>
      <c r="K95" s="627"/>
      <c r="L95" s="627"/>
      <c r="M95" s="627"/>
      <c r="N95" s="627"/>
      <c r="O95" s="137"/>
      <c r="P95" s="137"/>
      <c r="Q95" s="629"/>
      <c r="R95" s="629"/>
      <c r="S95" s="629"/>
      <c r="T95" s="629"/>
      <c r="U95" s="629"/>
    </row>
    <row r="96" spans="1:21">
      <c r="B96" s="629"/>
      <c r="C96" s="629"/>
      <c r="D96" s="629"/>
      <c r="E96" s="629"/>
      <c r="F96" s="629"/>
      <c r="G96" s="137"/>
      <c r="H96" s="137"/>
      <c r="I96" s="627"/>
      <c r="J96" s="627"/>
      <c r="K96" s="627"/>
      <c r="L96" s="627"/>
      <c r="M96" s="627"/>
      <c r="N96" s="627"/>
      <c r="O96" s="137"/>
      <c r="P96" s="137"/>
      <c r="Q96" s="629"/>
      <c r="R96" s="629"/>
      <c r="S96" s="629"/>
      <c r="T96" s="629"/>
      <c r="U96" s="629"/>
    </row>
    <row r="97" spans="2:21" ht="15.75" thickBot="1">
      <c r="B97" s="482"/>
      <c r="C97" s="482"/>
      <c r="D97" s="482"/>
      <c r="E97" s="482"/>
      <c r="F97" s="482"/>
      <c r="I97" s="628"/>
      <c r="J97" s="628"/>
      <c r="K97" s="628"/>
      <c r="L97" s="628"/>
      <c r="M97" s="628"/>
      <c r="N97" s="628"/>
      <c r="Q97" s="482"/>
      <c r="R97" s="482"/>
      <c r="S97" s="482"/>
      <c r="T97" s="482"/>
      <c r="U97" s="482"/>
    </row>
    <row r="98" spans="2:21">
      <c r="B98" s="630" t="s">
        <v>88</v>
      </c>
      <c r="C98" s="630"/>
      <c r="D98" s="630"/>
      <c r="E98" s="630"/>
      <c r="F98" s="630"/>
      <c r="I98" s="630" t="s">
        <v>89</v>
      </c>
      <c r="J98" s="630"/>
      <c r="K98" s="630"/>
      <c r="L98" s="630"/>
      <c r="M98" s="630"/>
      <c r="N98" s="630"/>
      <c r="Q98" s="631" t="s">
        <v>90</v>
      </c>
      <c r="R98" s="631"/>
      <c r="S98" s="631"/>
      <c r="T98" s="631"/>
      <c r="U98" s="631"/>
    </row>
    <row r="99" spans="2:21">
      <c r="B99" s="637" t="s">
        <v>91</v>
      </c>
      <c r="C99" s="637"/>
      <c r="D99" s="637"/>
      <c r="E99" s="637"/>
      <c r="F99" s="637"/>
      <c r="I99" s="632" t="s">
        <v>92</v>
      </c>
      <c r="J99" s="632"/>
      <c r="K99" s="632"/>
      <c r="L99" s="632"/>
      <c r="M99" s="632"/>
      <c r="N99" s="632"/>
      <c r="O99" s="151"/>
      <c r="P99" s="151"/>
      <c r="Q99" s="632" t="s">
        <v>93</v>
      </c>
      <c r="R99" s="632"/>
      <c r="S99" s="632"/>
      <c r="T99" s="632"/>
      <c r="U99" s="632"/>
    </row>
    <row r="100" spans="2:21">
      <c r="B100" s="23"/>
    </row>
    <row r="101" spans="2:21">
      <c r="B101" s="23"/>
      <c r="I101" s="626" t="s">
        <v>41</v>
      </c>
      <c r="J101" s="626"/>
      <c r="K101" s="626"/>
      <c r="L101" s="626"/>
      <c r="M101" s="626"/>
      <c r="N101" s="626"/>
    </row>
    <row r="102" spans="2:21">
      <c r="B102" s="302" t="s">
        <v>118</v>
      </c>
      <c r="C102" s="302"/>
      <c r="D102" s="302"/>
      <c r="E102" s="302"/>
      <c r="F102" s="302"/>
      <c r="I102" s="302" t="s">
        <v>40</v>
      </c>
      <c r="J102" s="302"/>
      <c r="K102" s="302"/>
      <c r="L102" s="302"/>
      <c r="M102" s="302"/>
      <c r="N102" s="302"/>
      <c r="Q102" s="302" t="s">
        <v>42</v>
      </c>
      <c r="R102" s="302"/>
      <c r="S102" s="302"/>
      <c r="T102" s="302"/>
      <c r="U102" s="302"/>
    </row>
    <row r="103" spans="2:21">
      <c r="B103" s="629"/>
      <c r="C103" s="629"/>
      <c r="D103" s="629"/>
      <c r="E103" s="629"/>
      <c r="F103" s="629"/>
      <c r="I103" s="302"/>
      <c r="J103" s="302"/>
      <c r="K103" s="302"/>
      <c r="L103" s="302"/>
      <c r="M103" s="302"/>
      <c r="N103" s="302"/>
      <c r="Q103" s="629"/>
      <c r="R103" s="629"/>
      <c r="S103" s="629"/>
      <c r="T103" s="629"/>
      <c r="U103" s="629"/>
    </row>
    <row r="104" spans="2:21">
      <c r="B104" s="629"/>
      <c r="C104" s="629"/>
      <c r="D104" s="629"/>
      <c r="E104" s="629"/>
      <c r="F104" s="629"/>
      <c r="I104" s="302"/>
      <c r="J104" s="302"/>
      <c r="K104" s="302"/>
      <c r="L104" s="302"/>
      <c r="M104" s="302"/>
      <c r="N104" s="302"/>
      <c r="Q104" s="629"/>
      <c r="R104" s="629"/>
      <c r="S104" s="629"/>
      <c r="T104" s="629"/>
      <c r="U104" s="629"/>
    </row>
    <row r="105" spans="2:21">
      <c r="B105" s="629"/>
      <c r="C105" s="629"/>
      <c r="D105" s="629"/>
      <c r="E105" s="629"/>
      <c r="F105" s="629"/>
      <c r="I105" s="302"/>
      <c r="J105" s="302"/>
      <c r="K105" s="302"/>
      <c r="L105" s="302"/>
      <c r="M105" s="302"/>
      <c r="N105" s="302"/>
      <c r="Q105" s="629"/>
      <c r="R105" s="629"/>
      <c r="S105" s="629"/>
      <c r="T105" s="629"/>
      <c r="U105" s="629"/>
    </row>
    <row r="106" spans="2:21" ht="15.75" thickBot="1">
      <c r="B106" s="482"/>
      <c r="C106" s="482"/>
      <c r="D106" s="482"/>
      <c r="E106" s="482"/>
      <c r="F106" s="482"/>
      <c r="G106" s="38"/>
      <c r="H106" s="38"/>
      <c r="I106" s="633"/>
      <c r="J106" s="633"/>
      <c r="K106" s="633"/>
      <c r="L106" s="633"/>
      <c r="M106" s="633"/>
      <c r="N106" s="633"/>
      <c r="O106" s="38"/>
      <c r="P106" s="38"/>
      <c r="Q106" s="482"/>
      <c r="R106" s="482"/>
      <c r="S106" s="482"/>
      <c r="T106" s="482"/>
      <c r="U106" s="482"/>
    </row>
    <row r="107" spans="2:21">
      <c r="B107" s="630" t="s">
        <v>94</v>
      </c>
      <c r="C107" s="630"/>
      <c r="D107" s="630"/>
      <c r="E107" s="630"/>
      <c r="F107" s="630"/>
      <c r="G107" s="152"/>
      <c r="H107" s="152"/>
      <c r="I107" s="630" t="s">
        <v>95</v>
      </c>
      <c r="J107" s="630"/>
      <c r="K107" s="630"/>
      <c r="L107" s="630"/>
      <c r="M107" s="630"/>
      <c r="N107" s="630"/>
      <c r="O107" s="38"/>
      <c r="P107" s="38"/>
      <c r="Q107" s="630" t="s">
        <v>96</v>
      </c>
      <c r="R107" s="630"/>
      <c r="S107" s="630"/>
      <c r="T107" s="630"/>
      <c r="U107" s="630"/>
    </row>
    <row r="108" spans="2:21" s="268" customFormat="1" ht="33.75" customHeight="1">
      <c r="B108" s="610" t="s">
        <v>97</v>
      </c>
      <c r="C108" s="610"/>
      <c r="D108" s="610"/>
      <c r="E108" s="610"/>
      <c r="F108" s="610"/>
      <c r="I108" s="610" t="s">
        <v>98</v>
      </c>
      <c r="J108" s="610"/>
      <c r="K108" s="610"/>
      <c r="L108" s="610"/>
      <c r="M108" s="610"/>
      <c r="N108" s="610"/>
      <c r="Q108" s="610" t="s">
        <v>99</v>
      </c>
      <c r="R108" s="610"/>
      <c r="S108" s="610"/>
      <c r="T108" s="610"/>
      <c r="U108" s="610"/>
    </row>
    <row r="109" spans="2:21">
      <c r="B109" s="23"/>
    </row>
    <row r="113" spans="1:21">
      <c r="M113" t="s">
        <v>1</v>
      </c>
    </row>
    <row r="122" spans="1:21"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21" ht="25.5" customHeight="1">
      <c r="B123" s="446" t="s">
        <v>0</v>
      </c>
      <c r="C123" s="446"/>
      <c r="D123" s="446"/>
      <c r="E123" s="446"/>
      <c r="F123" s="446"/>
      <c r="G123" s="446"/>
      <c r="H123" s="446"/>
      <c r="I123" s="446"/>
      <c r="J123" s="446"/>
      <c r="K123" s="446"/>
      <c r="L123" s="446"/>
      <c r="M123" s="446"/>
      <c r="N123" s="446"/>
      <c r="O123" s="446"/>
      <c r="P123" s="446"/>
      <c r="Q123" s="446"/>
      <c r="R123" s="446"/>
      <c r="S123" s="446"/>
      <c r="T123" s="446"/>
      <c r="U123" s="446"/>
    </row>
    <row r="124" spans="1:21">
      <c r="F124" t="s">
        <v>1</v>
      </c>
    </row>
    <row r="125" spans="1:21" ht="21.7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5.75" thickBot="1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5" customHeight="1">
      <c r="B127" s="463" t="s">
        <v>2</v>
      </c>
      <c r="C127" s="464"/>
      <c r="D127" s="464"/>
      <c r="E127" s="464"/>
      <c r="F127" s="465"/>
      <c r="G127" s="466" t="s">
        <v>123</v>
      </c>
      <c r="H127" s="467"/>
      <c r="I127" s="467"/>
      <c r="J127" s="467"/>
      <c r="K127" s="467"/>
      <c r="L127" s="467"/>
      <c r="M127" s="467"/>
      <c r="N127" s="467"/>
      <c r="O127" s="467"/>
      <c r="P127" s="467"/>
      <c r="Q127" s="467"/>
      <c r="R127" s="467"/>
      <c r="S127" s="467"/>
      <c r="T127" s="467"/>
      <c r="U127" s="468"/>
    </row>
    <row r="128" spans="1:21">
      <c r="A128" s="4"/>
      <c r="B128" s="469" t="s">
        <v>3</v>
      </c>
      <c r="C128" s="470"/>
      <c r="D128" s="470"/>
      <c r="E128" s="470"/>
      <c r="F128" s="471"/>
      <c r="G128" s="472" t="s">
        <v>100</v>
      </c>
      <c r="H128" s="473"/>
      <c r="I128" s="473"/>
      <c r="J128" s="473"/>
      <c r="K128" s="473"/>
      <c r="L128" s="473"/>
      <c r="M128" s="473"/>
      <c r="N128" s="473"/>
      <c r="O128" s="473"/>
      <c r="P128" s="473"/>
      <c r="Q128" s="473"/>
      <c r="R128" s="473"/>
      <c r="S128" s="473"/>
      <c r="T128" s="473"/>
      <c r="U128" s="474"/>
    </row>
    <row r="129" spans="1:21">
      <c r="A129" s="4"/>
      <c r="B129" s="463" t="s">
        <v>4</v>
      </c>
      <c r="C129" s="464"/>
      <c r="D129" s="464"/>
      <c r="E129" s="464"/>
      <c r="F129" s="465"/>
      <c r="G129" s="475" t="s">
        <v>43</v>
      </c>
      <c r="H129" s="476"/>
      <c r="I129" s="476"/>
      <c r="J129" s="476"/>
      <c r="K129" s="476"/>
      <c r="L129" s="476"/>
      <c r="M129" s="476"/>
      <c r="N129" s="476"/>
      <c r="O129" s="476"/>
      <c r="P129" s="476"/>
      <c r="Q129" s="476"/>
      <c r="R129" s="476"/>
      <c r="S129" s="476"/>
      <c r="T129" s="476"/>
      <c r="U129" s="477"/>
    </row>
    <row r="130" spans="1:21" ht="15" customHeight="1">
      <c r="A130" s="4"/>
      <c r="B130" s="463" t="s">
        <v>5</v>
      </c>
      <c r="C130" s="464"/>
      <c r="D130" s="464"/>
      <c r="E130" s="464"/>
      <c r="F130" s="465"/>
      <c r="G130" s="475" t="s">
        <v>63</v>
      </c>
      <c r="H130" s="476"/>
      <c r="I130" s="476"/>
      <c r="J130" s="476"/>
      <c r="K130" s="476"/>
      <c r="L130" s="476"/>
      <c r="M130" s="476"/>
      <c r="N130" s="476"/>
      <c r="O130" s="476"/>
      <c r="P130" s="476"/>
      <c r="Q130" s="476"/>
      <c r="R130" s="476"/>
      <c r="S130" s="476"/>
      <c r="T130" s="476"/>
      <c r="U130" s="477"/>
    </row>
    <row r="131" spans="1:21" ht="15" customHeight="1">
      <c r="A131" s="4"/>
      <c r="B131" s="463" t="s">
        <v>6</v>
      </c>
      <c r="C131" s="464"/>
      <c r="D131" s="464"/>
      <c r="E131" s="464"/>
      <c r="F131" s="465"/>
      <c r="G131" s="600" t="s">
        <v>7</v>
      </c>
      <c r="H131" s="601"/>
      <c r="I131" s="590"/>
      <c r="J131" s="591"/>
      <c r="K131" s="591"/>
      <c r="L131" s="592"/>
      <c r="M131" s="5" t="s">
        <v>8</v>
      </c>
      <c r="N131" s="590">
        <v>1344927.5</v>
      </c>
      <c r="O131" s="591"/>
      <c r="P131" s="591"/>
      <c r="Q131" s="592"/>
      <c r="R131" s="602" t="s">
        <v>9</v>
      </c>
      <c r="S131" s="601"/>
      <c r="T131" s="590"/>
      <c r="U131" s="603"/>
    </row>
    <row r="132" spans="1:21">
      <c r="A132" s="4"/>
      <c r="B132" s="463" t="s">
        <v>10</v>
      </c>
      <c r="C132" s="464"/>
      <c r="D132" s="464"/>
      <c r="E132" s="464"/>
      <c r="F132" s="465"/>
      <c r="G132" s="588" t="s">
        <v>7</v>
      </c>
      <c r="H132" s="589"/>
      <c r="I132" s="590"/>
      <c r="J132" s="591"/>
      <c r="K132" s="591"/>
      <c r="L132" s="592"/>
      <c r="M132" s="5" t="s">
        <v>8</v>
      </c>
      <c r="N132" s="593"/>
      <c r="O132" s="594"/>
      <c r="P132" s="594"/>
      <c r="Q132" s="595"/>
      <c r="R132" s="596"/>
      <c r="S132" s="588"/>
      <c r="T132" s="588"/>
      <c r="U132" s="597"/>
    </row>
    <row r="133" spans="1:21" ht="15.75" thickBot="1">
      <c r="A133" s="4"/>
      <c r="B133" s="463" t="s">
        <v>11</v>
      </c>
      <c r="C133" s="464"/>
      <c r="D133" s="464"/>
      <c r="E133" s="464"/>
      <c r="F133" s="465"/>
      <c r="G133" s="559" t="s">
        <v>104</v>
      </c>
      <c r="H133" s="560"/>
      <c r="I133" s="560"/>
      <c r="J133" s="560"/>
      <c r="K133" s="560"/>
      <c r="L133" s="560"/>
      <c r="M133" s="560"/>
      <c r="N133" s="560"/>
      <c r="O133" s="560"/>
      <c r="P133" s="560"/>
      <c r="Q133" s="560"/>
      <c r="R133" s="560"/>
      <c r="S133" s="560"/>
      <c r="T133" s="560"/>
      <c r="U133" s="561"/>
    </row>
    <row r="134" spans="1:21" ht="15.75" customHeight="1" thickBot="1">
      <c r="A134" s="4"/>
      <c r="B134" s="562" t="s">
        <v>12</v>
      </c>
      <c r="C134" s="563"/>
      <c r="D134" s="563"/>
      <c r="E134" s="563"/>
      <c r="F134" s="564"/>
      <c r="G134" s="565" t="s">
        <v>64</v>
      </c>
      <c r="H134" s="566"/>
      <c r="I134" s="566"/>
      <c r="J134" s="566"/>
      <c r="K134" s="566"/>
      <c r="L134" s="566"/>
      <c r="M134" s="566"/>
      <c r="N134" s="566"/>
      <c r="O134" s="566"/>
      <c r="P134" s="566"/>
      <c r="Q134" s="566"/>
      <c r="R134" s="566"/>
      <c r="S134" s="566"/>
      <c r="T134" s="566"/>
      <c r="U134" s="567"/>
    </row>
    <row r="135" spans="1:21" ht="15.75" thickBot="1">
      <c r="B135" s="568"/>
      <c r="C135" s="568"/>
      <c r="D135" s="568"/>
      <c r="E135" s="568"/>
      <c r="F135" s="568"/>
      <c r="G135" s="568"/>
      <c r="H135" s="568"/>
      <c r="I135" s="568"/>
      <c r="J135" s="568"/>
      <c r="K135" s="568"/>
      <c r="L135" s="568"/>
      <c r="M135" s="568"/>
      <c r="N135" s="568"/>
      <c r="O135" s="568"/>
      <c r="P135" s="568"/>
      <c r="Q135" s="568"/>
      <c r="R135" s="568"/>
      <c r="S135" s="568"/>
      <c r="T135" s="568"/>
      <c r="U135" s="568"/>
    </row>
    <row r="136" spans="1:21" ht="16.5" thickBot="1">
      <c r="A136" s="4"/>
      <c r="B136" s="516" t="s">
        <v>13</v>
      </c>
      <c r="C136" s="516"/>
      <c r="D136" s="517"/>
      <c r="E136" s="516" t="s">
        <v>14</v>
      </c>
      <c r="F136" s="517"/>
      <c r="G136" s="521" t="s">
        <v>15</v>
      </c>
      <c r="H136" s="522"/>
      <c r="I136" s="522"/>
      <c r="J136" s="522"/>
      <c r="K136" s="522"/>
      <c r="L136" s="522"/>
      <c r="M136" s="522"/>
      <c r="N136" s="522"/>
      <c r="O136" s="522"/>
      <c r="P136" s="522"/>
      <c r="Q136" s="522"/>
      <c r="R136" s="522"/>
      <c r="S136" s="522"/>
      <c r="T136" s="522"/>
      <c r="U136" s="523"/>
    </row>
    <row r="137" spans="1:21" ht="15.75" thickBot="1">
      <c r="A137" s="4"/>
      <c r="B137" s="519"/>
      <c r="C137" s="519"/>
      <c r="D137" s="520"/>
      <c r="E137" s="519"/>
      <c r="F137" s="520"/>
      <c r="G137" s="524" t="s">
        <v>16</v>
      </c>
      <c r="H137" s="525"/>
      <c r="I137" s="318" t="s">
        <v>17</v>
      </c>
      <c r="J137" s="319"/>
      <c r="K137" s="319"/>
      <c r="L137" s="319"/>
      <c r="M137" s="319"/>
      <c r="N137" s="320"/>
      <c r="O137" s="573" t="s">
        <v>18</v>
      </c>
      <c r="P137" s="574"/>
      <c r="Q137" s="574"/>
      <c r="R137" s="574"/>
      <c r="S137" s="574"/>
      <c r="T137" s="574"/>
      <c r="U137" s="575"/>
    </row>
    <row r="138" spans="1:21">
      <c r="A138" s="4"/>
      <c r="B138" s="519"/>
      <c r="C138" s="519"/>
      <c r="D138" s="520"/>
      <c r="E138" s="519"/>
      <c r="F138" s="520"/>
      <c r="G138" s="526"/>
      <c r="H138" s="527"/>
      <c r="I138" s="524" t="s">
        <v>19</v>
      </c>
      <c r="J138" s="576"/>
      <c r="K138" s="576"/>
      <c r="L138" s="524" t="s">
        <v>20</v>
      </c>
      <c r="M138" s="576"/>
      <c r="N138" s="525"/>
      <c r="O138" s="578" t="s">
        <v>19</v>
      </c>
      <c r="P138" s="579"/>
      <c r="Q138" s="579"/>
      <c r="R138" s="524" t="s">
        <v>20</v>
      </c>
      <c r="S138" s="576"/>
      <c r="T138" s="576"/>
      <c r="U138" s="535" t="s">
        <v>21</v>
      </c>
    </row>
    <row r="139" spans="1:21" ht="15.75" thickBot="1">
      <c r="A139" s="4"/>
      <c r="B139" s="569"/>
      <c r="C139" s="569"/>
      <c r="D139" s="570"/>
      <c r="E139" s="519"/>
      <c r="F139" s="520"/>
      <c r="G139" s="571"/>
      <c r="H139" s="572"/>
      <c r="I139" s="571"/>
      <c r="J139" s="577"/>
      <c r="K139" s="577"/>
      <c r="L139" s="571"/>
      <c r="M139" s="577"/>
      <c r="N139" s="572"/>
      <c r="O139" s="528"/>
      <c r="P139" s="647"/>
      <c r="Q139" s="647"/>
      <c r="R139" s="528"/>
      <c r="S139" s="647"/>
      <c r="T139" s="647"/>
      <c r="U139" s="536"/>
    </row>
    <row r="140" spans="1:21">
      <c r="A140" s="23"/>
      <c r="B140" s="580" t="s">
        <v>45</v>
      </c>
      <c r="C140" s="581"/>
      <c r="D140" s="582"/>
      <c r="E140" s="583"/>
      <c r="F140" s="584"/>
      <c r="G140" s="585"/>
      <c r="H140" s="609"/>
      <c r="I140" s="583"/>
      <c r="J140" s="587"/>
      <c r="K140" s="587"/>
      <c r="L140" s="587"/>
      <c r="M140" s="587"/>
      <c r="N140" s="587"/>
      <c r="O140" s="639"/>
      <c r="P140" s="640"/>
      <c r="Q140" s="640"/>
      <c r="R140" s="640"/>
      <c r="S140" s="640"/>
      <c r="T140" s="646"/>
      <c r="U140" s="232"/>
    </row>
    <row r="141" spans="1:21">
      <c r="A141" s="23"/>
      <c r="B141" s="551" t="s">
        <v>46</v>
      </c>
      <c r="C141" s="552"/>
      <c r="D141" s="553"/>
      <c r="E141" s="543" t="s">
        <v>59</v>
      </c>
      <c r="F141" s="507"/>
      <c r="G141" s="508">
        <v>960</v>
      </c>
      <c r="H141" s="509"/>
      <c r="I141" s="274">
        <v>0</v>
      </c>
      <c r="J141" s="510"/>
      <c r="K141" s="537"/>
      <c r="L141" s="274">
        <v>0</v>
      </c>
      <c r="M141" s="275"/>
      <c r="N141" s="275"/>
      <c r="O141" s="598">
        <f>+I141+O25</f>
        <v>360</v>
      </c>
      <c r="P141" s="599"/>
      <c r="Q141" s="599"/>
      <c r="R141" s="598">
        <f>+L141+R25</f>
        <v>360</v>
      </c>
      <c r="S141" s="599"/>
      <c r="T141" s="599"/>
      <c r="U141" s="233">
        <f>+R141/G141</f>
        <v>0.375</v>
      </c>
    </row>
    <row r="142" spans="1:21">
      <c r="A142" s="23"/>
      <c r="B142" s="551" t="s">
        <v>47</v>
      </c>
      <c r="C142" s="552"/>
      <c r="D142" s="553"/>
      <c r="E142" s="543" t="s">
        <v>60</v>
      </c>
      <c r="F142" s="507"/>
      <c r="G142" s="508">
        <v>120</v>
      </c>
      <c r="H142" s="537"/>
      <c r="I142" s="274">
        <v>0</v>
      </c>
      <c r="J142" s="510"/>
      <c r="K142" s="537"/>
      <c r="L142" s="274">
        <v>0</v>
      </c>
      <c r="M142" s="275"/>
      <c r="N142" s="275"/>
      <c r="O142" s="598">
        <f>+I142+O26</f>
        <v>45</v>
      </c>
      <c r="P142" s="599"/>
      <c r="Q142" s="599"/>
      <c r="R142" s="598">
        <f>+L142+R26</f>
        <v>45</v>
      </c>
      <c r="S142" s="599"/>
      <c r="T142" s="599"/>
      <c r="U142" s="233">
        <f t="shared" ref="U142:U155" si="8">+R142/G142</f>
        <v>0.375</v>
      </c>
    </row>
    <row r="143" spans="1:21">
      <c r="A143" s="23"/>
      <c r="B143" s="54" t="s">
        <v>48</v>
      </c>
      <c r="C143" s="52"/>
      <c r="D143" s="53"/>
      <c r="E143" s="506" t="s">
        <v>60</v>
      </c>
      <c r="F143" s="507"/>
      <c r="G143" s="508">
        <v>3975</v>
      </c>
      <c r="H143" s="509"/>
      <c r="I143" s="274">
        <v>180</v>
      </c>
      <c r="J143" s="275"/>
      <c r="K143" s="509"/>
      <c r="L143" s="274">
        <v>180</v>
      </c>
      <c r="M143" s="275"/>
      <c r="N143" s="275"/>
      <c r="O143" s="598">
        <f>+I143+O27</f>
        <v>225</v>
      </c>
      <c r="P143" s="599"/>
      <c r="Q143" s="599"/>
      <c r="R143" s="598">
        <f>+L143+R27</f>
        <v>225</v>
      </c>
      <c r="S143" s="599"/>
      <c r="T143" s="599"/>
      <c r="U143" s="233">
        <f t="shared" si="8"/>
        <v>5.6603773584905662E-2</v>
      </c>
    </row>
    <row r="144" spans="1:21">
      <c r="A144" s="23"/>
      <c r="B144" s="554" t="s">
        <v>49</v>
      </c>
      <c r="C144" s="555"/>
      <c r="D144" s="556"/>
      <c r="E144" s="543"/>
      <c r="F144" s="557"/>
      <c r="G144" s="508"/>
      <c r="H144" s="537"/>
      <c r="I144" s="274"/>
      <c r="J144" s="275"/>
      <c r="K144" s="509"/>
      <c r="L144" s="274"/>
      <c r="M144" s="275"/>
      <c r="N144" s="275"/>
      <c r="O144" s="598"/>
      <c r="P144" s="599"/>
      <c r="Q144" s="599"/>
      <c r="R144" s="599"/>
      <c r="S144" s="599"/>
      <c r="T144" s="645"/>
      <c r="U144" s="233"/>
    </row>
    <row r="145" spans="1:21">
      <c r="A145" s="23"/>
      <c r="B145" s="551" t="s">
        <v>50</v>
      </c>
      <c r="C145" s="552"/>
      <c r="D145" s="553"/>
      <c r="E145" s="543" t="s">
        <v>60</v>
      </c>
      <c r="F145" s="507"/>
      <c r="G145" s="508">
        <v>120</v>
      </c>
      <c r="H145" s="537"/>
      <c r="I145" s="274">
        <v>0</v>
      </c>
      <c r="J145" s="275"/>
      <c r="K145" s="509"/>
      <c r="L145" s="274">
        <v>0</v>
      </c>
      <c r="M145" s="275"/>
      <c r="N145" s="275"/>
      <c r="O145" s="598">
        <f>+I145+O29</f>
        <v>0</v>
      </c>
      <c r="P145" s="599"/>
      <c r="Q145" s="599"/>
      <c r="R145" s="598">
        <f>+L145+R29</f>
        <v>0</v>
      </c>
      <c r="S145" s="599"/>
      <c r="T145" s="599"/>
      <c r="U145" s="233">
        <f t="shared" si="8"/>
        <v>0</v>
      </c>
    </row>
    <row r="146" spans="1:21">
      <c r="A146" s="23"/>
      <c r="B146" s="54" t="s">
        <v>51</v>
      </c>
      <c r="C146" s="52"/>
      <c r="D146" s="53"/>
      <c r="E146" s="506" t="s">
        <v>59</v>
      </c>
      <c r="F146" s="507"/>
      <c r="G146" s="508">
        <v>300</v>
      </c>
      <c r="H146" s="509"/>
      <c r="I146" s="274">
        <v>0</v>
      </c>
      <c r="J146" s="275"/>
      <c r="K146" s="509"/>
      <c r="L146" s="274">
        <v>0</v>
      </c>
      <c r="M146" s="275"/>
      <c r="N146" s="275"/>
      <c r="O146" s="598">
        <f>+I146+O30</f>
        <v>0</v>
      </c>
      <c r="P146" s="599"/>
      <c r="Q146" s="599"/>
      <c r="R146" s="598">
        <f>+L146+R30</f>
        <v>0</v>
      </c>
      <c r="S146" s="599"/>
      <c r="T146" s="599"/>
      <c r="U146" s="233">
        <f t="shared" si="8"/>
        <v>0</v>
      </c>
    </row>
    <row r="147" spans="1:21">
      <c r="A147" s="23"/>
      <c r="B147" s="551" t="s">
        <v>52</v>
      </c>
      <c r="C147" s="552"/>
      <c r="D147" s="553"/>
      <c r="E147" s="543" t="s">
        <v>59</v>
      </c>
      <c r="F147" s="507"/>
      <c r="G147" s="508">
        <v>1200</v>
      </c>
      <c r="H147" s="537"/>
      <c r="I147" s="274">
        <v>0</v>
      </c>
      <c r="J147" s="275"/>
      <c r="K147" s="509"/>
      <c r="L147" s="274">
        <v>0</v>
      </c>
      <c r="M147" s="275"/>
      <c r="N147" s="275"/>
      <c r="O147" s="598">
        <f>+I147+O31</f>
        <v>0</v>
      </c>
      <c r="P147" s="599"/>
      <c r="Q147" s="599"/>
      <c r="R147" s="598">
        <f>+L147+R31</f>
        <v>0</v>
      </c>
      <c r="S147" s="599"/>
      <c r="T147" s="599"/>
      <c r="U147" s="233">
        <f t="shared" si="8"/>
        <v>0</v>
      </c>
    </row>
    <row r="148" spans="1:21">
      <c r="A148" s="23"/>
      <c r="B148" s="554" t="s">
        <v>53</v>
      </c>
      <c r="C148" s="555"/>
      <c r="D148" s="556"/>
      <c r="E148" s="543"/>
      <c r="F148" s="557"/>
      <c r="G148" s="508"/>
      <c r="H148" s="537"/>
      <c r="I148" s="274"/>
      <c r="J148" s="275"/>
      <c r="K148" s="509"/>
      <c r="L148" s="274"/>
      <c r="M148" s="275"/>
      <c r="N148" s="275"/>
      <c r="O148" s="598"/>
      <c r="P148" s="599"/>
      <c r="Q148" s="599"/>
      <c r="R148" s="599"/>
      <c r="S148" s="599"/>
      <c r="T148" s="645"/>
      <c r="U148" s="233"/>
    </row>
    <row r="149" spans="1:21">
      <c r="A149" s="23"/>
      <c r="B149" s="551" t="s">
        <v>54</v>
      </c>
      <c r="C149" s="552"/>
      <c r="D149" s="553"/>
      <c r="E149" s="543" t="s">
        <v>59</v>
      </c>
      <c r="F149" s="507"/>
      <c r="G149" s="508">
        <v>11104</v>
      </c>
      <c r="H149" s="537"/>
      <c r="I149" s="274">
        <v>0</v>
      </c>
      <c r="J149" s="275"/>
      <c r="K149" s="509"/>
      <c r="L149" s="274">
        <v>0</v>
      </c>
      <c r="M149" s="275"/>
      <c r="N149" s="275"/>
      <c r="O149" s="598">
        <f>+I149+O33</f>
        <v>0</v>
      </c>
      <c r="P149" s="599"/>
      <c r="Q149" s="599"/>
      <c r="R149" s="598">
        <f>+L149+R33</f>
        <v>0</v>
      </c>
      <c r="S149" s="599"/>
      <c r="T149" s="599"/>
      <c r="U149" s="233">
        <f t="shared" si="8"/>
        <v>0</v>
      </c>
    </row>
    <row r="150" spans="1:21">
      <c r="A150" s="23"/>
      <c r="B150" s="54" t="s">
        <v>55</v>
      </c>
      <c r="C150" s="52"/>
      <c r="D150" s="53"/>
      <c r="E150" s="506" t="s">
        <v>60</v>
      </c>
      <c r="F150" s="507"/>
      <c r="G150" s="508">
        <v>555</v>
      </c>
      <c r="H150" s="509"/>
      <c r="I150" s="274">
        <v>0</v>
      </c>
      <c r="J150" s="275"/>
      <c r="K150" s="509"/>
      <c r="L150" s="274">
        <v>0</v>
      </c>
      <c r="M150" s="275"/>
      <c r="N150" s="275"/>
      <c r="O150" s="598">
        <f>+I150+O34</f>
        <v>0</v>
      </c>
      <c r="P150" s="599"/>
      <c r="Q150" s="599"/>
      <c r="R150" s="598">
        <f>+L150+R34</f>
        <v>0</v>
      </c>
      <c r="S150" s="599"/>
      <c r="T150" s="599"/>
      <c r="U150" s="233">
        <f t="shared" si="8"/>
        <v>0</v>
      </c>
    </row>
    <row r="151" spans="1:21">
      <c r="A151" s="23"/>
      <c r="B151" s="56" t="s">
        <v>56</v>
      </c>
      <c r="C151" s="55"/>
      <c r="D151" s="57"/>
      <c r="E151" s="49"/>
      <c r="F151" s="40"/>
      <c r="G151" s="41"/>
      <c r="H151" s="50"/>
      <c r="I151" s="42"/>
      <c r="J151" s="44"/>
      <c r="K151" s="50"/>
      <c r="L151" s="42"/>
      <c r="M151" s="44"/>
      <c r="N151" s="231"/>
      <c r="O151" s="598"/>
      <c r="P151" s="599"/>
      <c r="Q151" s="599"/>
      <c r="R151" s="599"/>
      <c r="S151" s="599"/>
      <c r="T151" s="645"/>
      <c r="U151" s="233"/>
    </row>
    <row r="152" spans="1:21">
      <c r="A152" s="23"/>
      <c r="B152" s="54" t="s">
        <v>56</v>
      </c>
      <c r="C152" s="55"/>
      <c r="D152" s="57"/>
      <c r="E152" s="506" t="s">
        <v>60</v>
      </c>
      <c r="F152" s="507"/>
      <c r="G152" s="508">
        <v>12</v>
      </c>
      <c r="H152" s="509"/>
      <c r="I152" s="274">
        <v>1</v>
      </c>
      <c r="J152" s="275"/>
      <c r="K152" s="509"/>
      <c r="L152" s="274">
        <v>1</v>
      </c>
      <c r="M152" s="275"/>
      <c r="N152" s="275"/>
      <c r="O152" s="598">
        <f>+I152+O36</f>
        <v>2</v>
      </c>
      <c r="P152" s="599"/>
      <c r="Q152" s="599"/>
      <c r="R152" s="598">
        <f>+L152+R36</f>
        <v>2</v>
      </c>
      <c r="S152" s="599"/>
      <c r="T152" s="599"/>
      <c r="U152" s="233">
        <f t="shared" si="8"/>
        <v>0.16666666666666666</v>
      </c>
    </row>
    <row r="153" spans="1:21">
      <c r="A153" s="23"/>
      <c r="B153" s="54" t="s">
        <v>57</v>
      </c>
      <c r="C153" s="55"/>
      <c r="D153" s="57"/>
      <c r="E153" s="506" t="s">
        <v>60</v>
      </c>
      <c r="F153" s="507"/>
      <c r="G153" s="508">
        <v>12</v>
      </c>
      <c r="H153" s="509"/>
      <c r="I153" s="274">
        <v>1</v>
      </c>
      <c r="J153" s="275"/>
      <c r="K153" s="509"/>
      <c r="L153" s="274">
        <v>1</v>
      </c>
      <c r="M153" s="275"/>
      <c r="N153" s="275"/>
      <c r="O153" s="598">
        <f>+I153+O37</f>
        <v>2</v>
      </c>
      <c r="P153" s="599"/>
      <c r="Q153" s="599"/>
      <c r="R153" s="598">
        <f>+L153+R37</f>
        <v>2</v>
      </c>
      <c r="S153" s="599"/>
      <c r="T153" s="599"/>
      <c r="U153" s="233">
        <f t="shared" si="8"/>
        <v>0.16666666666666666</v>
      </c>
    </row>
    <row r="154" spans="1:21">
      <c r="A154" s="23"/>
      <c r="B154" s="56" t="s">
        <v>58</v>
      </c>
      <c r="C154" s="55"/>
      <c r="D154" s="57"/>
      <c r="E154" s="49"/>
      <c r="F154" s="40"/>
      <c r="G154" s="41"/>
      <c r="H154" s="50"/>
      <c r="I154" s="42"/>
      <c r="J154" s="44"/>
      <c r="K154" s="50"/>
      <c r="L154" s="42"/>
      <c r="M154" s="44"/>
      <c r="N154" s="231"/>
      <c r="O154" s="598"/>
      <c r="P154" s="599"/>
      <c r="Q154" s="599"/>
      <c r="R154" s="599"/>
      <c r="S154" s="599"/>
      <c r="T154" s="645"/>
      <c r="U154" s="233"/>
    </row>
    <row r="155" spans="1:21" ht="15.75" thickBot="1">
      <c r="A155" s="23"/>
      <c r="B155" s="540" t="s">
        <v>58</v>
      </c>
      <c r="C155" s="541"/>
      <c r="D155" s="542"/>
      <c r="E155" s="543" t="s">
        <v>60</v>
      </c>
      <c r="F155" s="507"/>
      <c r="G155" s="508">
        <v>1</v>
      </c>
      <c r="H155" s="537"/>
      <c r="I155" s="546">
        <v>0</v>
      </c>
      <c r="J155" s="547"/>
      <c r="K155" s="545"/>
      <c r="L155" s="546">
        <v>0</v>
      </c>
      <c r="M155" s="547"/>
      <c r="N155" s="547"/>
      <c r="O155" s="598">
        <f>+I155+O39</f>
        <v>0</v>
      </c>
      <c r="P155" s="599"/>
      <c r="Q155" s="599"/>
      <c r="R155" s="598">
        <f>+L155+R39</f>
        <v>0</v>
      </c>
      <c r="S155" s="599"/>
      <c r="T155" s="599"/>
      <c r="U155" s="233">
        <f t="shared" si="8"/>
        <v>0</v>
      </c>
    </row>
    <row r="156" spans="1:21" ht="15.75" thickBot="1">
      <c r="A156" s="4"/>
      <c r="B156" s="549"/>
      <c r="C156" s="550"/>
      <c r="D156" s="550"/>
      <c r="E156" s="550"/>
      <c r="F156" s="550"/>
      <c r="G156" s="346"/>
      <c r="H156" s="538"/>
      <c r="I156" s="538"/>
      <c r="J156" s="538"/>
      <c r="K156" s="538"/>
      <c r="L156" s="538"/>
      <c r="M156" s="538"/>
      <c r="N156" s="539"/>
      <c r="O156" s="643"/>
      <c r="P156" s="644"/>
      <c r="Q156" s="644"/>
      <c r="R156" s="644"/>
      <c r="S156" s="644"/>
      <c r="T156" s="644"/>
      <c r="U156" s="539"/>
    </row>
    <row r="157" spans="1:21" ht="15.75" thickBot="1">
      <c r="B157" s="7"/>
      <c r="C157" s="8"/>
      <c r="D157" s="9"/>
      <c r="E157" s="10"/>
      <c r="F157" s="11"/>
      <c r="G157" s="12"/>
      <c r="H157" s="13"/>
      <c r="I157" s="14"/>
      <c r="J157" s="14"/>
      <c r="K157" s="15"/>
      <c r="L157" s="14"/>
      <c r="M157" s="15"/>
      <c r="N157" s="14"/>
      <c r="O157" s="14"/>
      <c r="P157" s="14"/>
      <c r="Q157" s="14"/>
      <c r="R157" s="15"/>
      <c r="S157" s="14"/>
      <c r="T157" s="12"/>
      <c r="U157" s="14"/>
    </row>
    <row r="158" spans="1:21" ht="16.5" thickBot="1">
      <c r="A158" s="4"/>
      <c r="B158" s="515" t="s">
        <v>23</v>
      </c>
      <c r="C158" s="516"/>
      <c r="D158" s="516"/>
      <c r="E158" s="516"/>
      <c r="F158" s="517"/>
      <c r="G158" s="521" t="s">
        <v>24</v>
      </c>
      <c r="H158" s="522"/>
      <c r="I158" s="522"/>
      <c r="J158" s="522"/>
      <c r="K158" s="522"/>
      <c r="L158" s="522"/>
      <c r="M158" s="522"/>
      <c r="N158" s="522"/>
      <c r="O158" s="522"/>
      <c r="P158" s="522"/>
      <c r="Q158" s="522"/>
      <c r="R158" s="522"/>
      <c r="S158" s="522"/>
      <c r="T158" s="522"/>
      <c r="U158" s="523"/>
    </row>
    <row r="159" spans="1:21" ht="15.75" thickBot="1">
      <c r="A159" s="4"/>
      <c r="B159" s="518"/>
      <c r="C159" s="519"/>
      <c r="D159" s="519"/>
      <c r="E159" s="519"/>
      <c r="F159" s="520"/>
      <c r="G159" s="524" t="s">
        <v>25</v>
      </c>
      <c r="H159" s="525"/>
      <c r="I159" s="519" t="s">
        <v>17</v>
      </c>
      <c r="J159" s="519"/>
      <c r="K159" s="519"/>
      <c r="L159" s="519"/>
      <c r="M159" s="519"/>
      <c r="N159" s="520"/>
      <c r="O159" s="530" t="s">
        <v>18</v>
      </c>
      <c r="P159" s="531"/>
      <c r="Q159" s="531"/>
      <c r="R159" s="531"/>
      <c r="S159" s="531"/>
      <c r="T159" s="531"/>
      <c r="U159" s="532"/>
    </row>
    <row r="160" spans="1:21" ht="15.75" thickBot="1">
      <c r="A160" s="4"/>
      <c r="B160" s="518"/>
      <c r="C160" s="519"/>
      <c r="D160" s="519"/>
      <c r="E160" s="519"/>
      <c r="F160" s="520"/>
      <c r="G160" s="526"/>
      <c r="H160" s="527"/>
      <c r="I160" s="318" t="s">
        <v>19</v>
      </c>
      <c r="J160" s="319"/>
      <c r="K160" s="320"/>
      <c r="L160" s="318" t="s">
        <v>26</v>
      </c>
      <c r="M160" s="319"/>
      <c r="N160" s="320"/>
      <c r="O160" s="318" t="s">
        <v>19</v>
      </c>
      <c r="P160" s="319"/>
      <c r="Q160" s="533"/>
      <c r="R160" s="534" t="s">
        <v>26</v>
      </c>
      <c r="S160" s="319"/>
      <c r="T160" s="320"/>
      <c r="U160" s="535" t="s">
        <v>21</v>
      </c>
    </row>
    <row r="161" spans="1:21" ht="15.75" thickBot="1">
      <c r="A161" s="4"/>
      <c r="B161" s="518"/>
      <c r="C161" s="519"/>
      <c r="D161" s="519"/>
      <c r="E161" s="519"/>
      <c r="F161" s="520"/>
      <c r="G161" s="528"/>
      <c r="H161" s="529"/>
      <c r="I161" s="47" t="s">
        <v>27</v>
      </c>
      <c r="J161" s="45" t="s">
        <v>28</v>
      </c>
      <c r="K161" s="45" t="s">
        <v>29</v>
      </c>
      <c r="L161" s="47" t="s">
        <v>27</v>
      </c>
      <c r="M161" s="45" t="s">
        <v>28</v>
      </c>
      <c r="N161" s="48" t="s">
        <v>29</v>
      </c>
      <c r="O161" s="19" t="s">
        <v>27</v>
      </c>
      <c r="P161" s="47" t="s">
        <v>28</v>
      </c>
      <c r="Q161" s="20" t="s">
        <v>29</v>
      </c>
      <c r="R161" s="21" t="s">
        <v>27</v>
      </c>
      <c r="S161" s="46" t="s">
        <v>28</v>
      </c>
      <c r="T161" s="45" t="s">
        <v>29</v>
      </c>
      <c r="U161" s="536"/>
    </row>
    <row r="162" spans="1:21" ht="15.75" customHeight="1" thickBot="1">
      <c r="A162" s="4"/>
      <c r="B162" s="497" t="s">
        <v>30</v>
      </c>
      <c r="C162" s="498"/>
      <c r="D162" s="498"/>
      <c r="E162" s="498"/>
      <c r="F162" s="498"/>
      <c r="G162" s="498"/>
      <c r="H162" s="498"/>
      <c r="I162" s="498"/>
      <c r="J162" s="498"/>
      <c r="K162" s="498"/>
      <c r="L162" s="498"/>
      <c r="M162" s="498"/>
      <c r="N162" s="498"/>
      <c r="O162" s="498"/>
      <c r="P162" s="498"/>
      <c r="Q162" s="498"/>
      <c r="R162" s="498"/>
      <c r="S162" s="498"/>
      <c r="T162" s="498"/>
      <c r="U162" s="499"/>
    </row>
    <row r="163" spans="1:21" ht="15.75" thickBot="1">
      <c r="A163" s="23"/>
      <c r="B163" s="500" t="s">
        <v>61</v>
      </c>
      <c r="C163" s="501"/>
      <c r="D163" s="501"/>
      <c r="E163" s="501"/>
      <c r="F163" s="501"/>
      <c r="G163" s="347">
        <f>SUM(G164:G176)</f>
        <v>259726.5</v>
      </c>
      <c r="H163" s="502"/>
      <c r="I163" s="161"/>
      <c r="J163" s="161">
        <f>SUM(J164:J176)</f>
        <v>15344.8</v>
      </c>
      <c r="K163" s="161"/>
      <c r="L163" s="161"/>
      <c r="M163" s="161">
        <f>SUM(M164:M176)</f>
        <v>5528.76</v>
      </c>
      <c r="N163" s="161"/>
      <c r="O163" s="161"/>
      <c r="P163" s="161">
        <f>SUM(P164:P176)</f>
        <v>27689.599999999999</v>
      </c>
      <c r="Q163" s="147"/>
      <c r="R163" s="161"/>
      <c r="S163" s="161">
        <f>SUM(S164:S176)</f>
        <v>5809.89</v>
      </c>
      <c r="T163" s="147"/>
      <c r="U163" s="169">
        <f>+S163/G163</f>
        <v>2.2369261511628581E-2</v>
      </c>
    </row>
    <row r="164" spans="1:21">
      <c r="A164" s="23"/>
      <c r="B164" s="503" t="s">
        <v>67</v>
      </c>
      <c r="C164" s="504"/>
      <c r="D164" s="504"/>
      <c r="E164" s="504"/>
      <c r="F164" s="505"/>
      <c r="G164" s="478">
        <v>118294</v>
      </c>
      <c r="H164" s="479"/>
      <c r="I164" s="26"/>
      <c r="J164" s="26">
        <v>9857.7999999999993</v>
      </c>
      <c r="K164" s="26"/>
      <c r="L164" s="26"/>
      <c r="M164" s="26">
        <v>0</v>
      </c>
      <c r="N164" s="26"/>
      <c r="O164" s="26"/>
      <c r="P164" s="26">
        <f>+J164+P48</f>
        <v>19715.599999999999</v>
      </c>
      <c r="Q164" s="26"/>
      <c r="R164" s="26"/>
      <c r="S164" s="26">
        <f>+M164+S48</f>
        <v>0</v>
      </c>
      <c r="T164" s="26"/>
      <c r="U164" s="166">
        <f t="shared" ref="U164:U188" si="9">+S164/G164</f>
        <v>0</v>
      </c>
    </row>
    <row r="165" spans="1:21">
      <c r="A165" s="23"/>
      <c r="B165" s="494" t="s">
        <v>68</v>
      </c>
      <c r="C165" s="495"/>
      <c r="D165" s="495"/>
      <c r="E165" s="495"/>
      <c r="F165" s="496"/>
      <c r="G165" s="478">
        <v>6688.5</v>
      </c>
      <c r="H165" s="479"/>
      <c r="I165" s="26"/>
      <c r="J165" s="26">
        <v>0</v>
      </c>
      <c r="K165" s="26"/>
      <c r="L165" s="26"/>
      <c r="M165" s="26">
        <v>0</v>
      </c>
      <c r="N165" s="26"/>
      <c r="O165" s="26"/>
      <c r="P165" s="26">
        <f t="shared" ref="P165:P176" si="10">+J165+P49</f>
        <v>0</v>
      </c>
      <c r="Q165" s="26"/>
      <c r="R165" s="26"/>
      <c r="S165" s="26">
        <f t="shared" ref="S165:S176" si="11">+M165+S49</f>
        <v>0</v>
      </c>
      <c r="T165" s="26"/>
      <c r="U165" s="166">
        <f t="shared" si="9"/>
        <v>0</v>
      </c>
    </row>
    <row r="166" spans="1:21">
      <c r="A166" s="23"/>
      <c r="B166" s="494" t="s">
        <v>69</v>
      </c>
      <c r="C166" s="495"/>
      <c r="D166" s="495"/>
      <c r="E166" s="495"/>
      <c r="F166" s="496"/>
      <c r="G166" s="478">
        <v>6000</v>
      </c>
      <c r="H166" s="479"/>
      <c r="I166" s="26"/>
      <c r="J166" s="26">
        <v>0</v>
      </c>
      <c r="K166" s="26"/>
      <c r="L166" s="26"/>
      <c r="M166" s="26">
        <v>0</v>
      </c>
      <c r="N166" s="26"/>
      <c r="O166" s="26"/>
      <c r="P166" s="26">
        <f t="shared" si="10"/>
        <v>0</v>
      </c>
      <c r="Q166" s="26"/>
      <c r="R166" s="26"/>
      <c r="S166" s="26">
        <f t="shared" si="11"/>
        <v>0</v>
      </c>
      <c r="T166" s="26"/>
      <c r="U166" s="166">
        <f t="shared" si="9"/>
        <v>0</v>
      </c>
    </row>
    <row r="167" spans="1:21">
      <c r="A167" s="23"/>
      <c r="B167" s="494" t="s">
        <v>70</v>
      </c>
      <c r="C167" s="495"/>
      <c r="D167" s="495"/>
      <c r="E167" s="495"/>
      <c r="F167" s="496"/>
      <c r="G167" s="478">
        <v>19200</v>
      </c>
      <c r="H167" s="479"/>
      <c r="I167" s="26"/>
      <c r="J167" s="26">
        <v>0</v>
      </c>
      <c r="K167" s="26"/>
      <c r="L167" s="26"/>
      <c r="M167" s="26">
        <v>0</v>
      </c>
      <c r="N167" s="26"/>
      <c r="O167" s="26"/>
      <c r="P167" s="26">
        <f t="shared" si="10"/>
        <v>0</v>
      </c>
      <c r="Q167" s="26"/>
      <c r="R167" s="26"/>
      <c r="S167" s="26">
        <f t="shared" si="11"/>
        <v>0</v>
      </c>
      <c r="T167" s="26"/>
      <c r="U167" s="166">
        <f t="shared" si="9"/>
        <v>0</v>
      </c>
    </row>
    <row r="168" spans="1:21">
      <c r="A168" s="23"/>
      <c r="B168" s="494" t="s">
        <v>71</v>
      </c>
      <c r="C168" s="495"/>
      <c r="D168" s="495"/>
      <c r="E168" s="495"/>
      <c r="F168" s="496"/>
      <c r="G168" s="478">
        <v>31500</v>
      </c>
      <c r="H168" s="479"/>
      <c r="I168" s="26"/>
      <c r="J168" s="26">
        <v>0</v>
      </c>
      <c r="K168" s="26"/>
      <c r="L168" s="26"/>
      <c r="M168" s="26">
        <v>0</v>
      </c>
      <c r="N168" s="26"/>
      <c r="O168" s="26"/>
      <c r="P168" s="26">
        <f t="shared" si="10"/>
        <v>0</v>
      </c>
      <c r="Q168" s="26"/>
      <c r="R168" s="26"/>
      <c r="S168" s="26">
        <f t="shared" si="11"/>
        <v>0</v>
      </c>
      <c r="T168" s="26"/>
      <c r="U168" s="166">
        <f t="shared" si="9"/>
        <v>0</v>
      </c>
    </row>
    <row r="169" spans="1:21">
      <c r="A169" s="23"/>
      <c r="B169" s="494" t="s">
        <v>72</v>
      </c>
      <c r="C169" s="495"/>
      <c r="D169" s="495"/>
      <c r="E169" s="495"/>
      <c r="F169" s="496"/>
      <c r="G169" s="478">
        <v>6000</v>
      </c>
      <c r="H169" s="479"/>
      <c r="I169" s="26"/>
      <c r="J169" s="26">
        <v>0</v>
      </c>
      <c r="K169" s="26"/>
      <c r="L169" s="26"/>
      <c r="M169" s="26">
        <v>0</v>
      </c>
      <c r="N169" s="26"/>
      <c r="O169" s="26"/>
      <c r="P169" s="26">
        <f t="shared" si="10"/>
        <v>0</v>
      </c>
      <c r="Q169" s="26"/>
      <c r="R169" s="26"/>
      <c r="S169" s="26">
        <f t="shared" si="11"/>
        <v>0</v>
      </c>
      <c r="T169" s="26"/>
      <c r="U169" s="166">
        <f t="shared" si="9"/>
        <v>0</v>
      </c>
    </row>
    <row r="170" spans="1:21">
      <c r="A170" s="23"/>
      <c r="B170" s="494" t="s">
        <v>73</v>
      </c>
      <c r="C170" s="495"/>
      <c r="D170" s="495"/>
      <c r="E170" s="495"/>
      <c r="F170" s="496"/>
      <c r="G170" s="478">
        <v>12000</v>
      </c>
      <c r="H170" s="479"/>
      <c r="I170" s="26"/>
      <c r="J170" s="26">
        <v>3000</v>
      </c>
      <c r="K170" s="26"/>
      <c r="L170" s="26"/>
      <c r="M170" s="26">
        <v>5000</v>
      </c>
      <c r="N170" s="26"/>
      <c r="O170" s="26"/>
      <c r="P170" s="26">
        <f t="shared" si="10"/>
        <v>3000</v>
      </c>
      <c r="Q170" s="26"/>
      <c r="R170" s="26"/>
      <c r="S170" s="26">
        <f t="shared" si="11"/>
        <v>5000</v>
      </c>
      <c r="T170" s="26"/>
      <c r="U170" s="166">
        <f t="shared" si="9"/>
        <v>0.41666666666666669</v>
      </c>
    </row>
    <row r="171" spans="1:21">
      <c r="A171" s="23"/>
      <c r="B171" s="494" t="s">
        <v>65</v>
      </c>
      <c r="C171" s="495"/>
      <c r="D171" s="495"/>
      <c r="E171" s="495"/>
      <c r="F171" s="496"/>
      <c r="G171" s="478">
        <v>6200</v>
      </c>
      <c r="H171" s="479"/>
      <c r="I171" s="26"/>
      <c r="J171" s="26">
        <v>0</v>
      </c>
      <c r="K171" s="26"/>
      <c r="L171" s="26"/>
      <c r="M171" s="26">
        <v>0</v>
      </c>
      <c r="N171" s="26"/>
      <c r="O171" s="26"/>
      <c r="P171" s="26">
        <f t="shared" si="10"/>
        <v>0</v>
      </c>
      <c r="Q171" s="26"/>
      <c r="R171" s="26"/>
      <c r="S171" s="26">
        <f t="shared" si="11"/>
        <v>0</v>
      </c>
      <c r="T171" s="26"/>
      <c r="U171" s="166">
        <f t="shared" si="9"/>
        <v>0</v>
      </c>
    </row>
    <row r="172" spans="1:21">
      <c r="A172" s="23"/>
      <c r="B172" s="494" t="s">
        <v>74</v>
      </c>
      <c r="C172" s="495"/>
      <c r="D172" s="495"/>
      <c r="E172" s="495"/>
      <c r="F172" s="496"/>
      <c r="G172" s="478">
        <v>6000</v>
      </c>
      <c r="H172" s="479"/>
      <c r="I172" s="26"/>
      <c r="J172" s="26">
        <v>500</v>
      </c>
      <c r="K172" s="26"/>
      <c r="L172" s="26"/>
      <c r="M172" s="26">
        <v>528.76</v>
      </c>
      <c r="N172" s="26"/>
      <c r="O172" s="26"/>
      <c r="P172" s="26">
        <f t="shared" si="10"/>
        <v>1000</v>
      </c>
      <c r="Q172" s="26"/>
      <c r="R172" s="26"/>
      <c r="S172" s="26">
        <f t="shared" si="11"/>
        <v>809.89</v>
      </c>
      <c r="T172" s="26"/>
      <c r="U172" s="166">
        <f t="shared" si="9"/>
        <v>0.13498166666666667</v>
      </c>
    </row>
    <row r="173" spans="1:21">
      <c r="A173" s="23"/>
      <c r="B173" s="494" t="s">
        <v>66</v>
      </c>
      <c r="C173" s="495"/>
      <c r="D173" s="495"/>
      <c r="E173" s="495"/>
      <c r="F173" s="496"/>
      <c r="G173" s="478">
        <v>24000</v>
      </c>
      <c r="H173" s="479"/>
      <c r="I173" s="26"/>
      <c r="J173" s="26">
        <v>0</v>
      </c>
      <c r="K173" s="26"/>
      <c r="L173" s="26"/>
      <c r="M173" s="26">
        <v>0</v>
      </c>
      <c r="N173" s="26"/>
      <c r="O173" s="26"/>
      <c r="P173" s="26">
        <f t="shared" si="10"/>
        <v>0</v>
      </c>
      <c r="Q173" s="26"/>
      <c r="R173" s="26"/>
      <c r="S173" s="26">
        <f t="shared" si="11"/>
        <v>0</v>
      </c>
      <c r="T173" s="26"/>
      <c r="U173" s="166">
        <f t="shared" si="9"/>
        <v>0</v>
      </c>
    </row>
    <row r="174" spans="1:21">
      <c r="A174" s="23"/>
      <c r="B174" s="494" t="s">
        <v>75</v>
      </c>
      <c r="C174" s="495"/>
      <c r="D174" s="495"/>
      <c r="E174" s="495"/>
      <c r="F174" s="496"/>
      <c r="G174" s="478">
        <v>12000</v>
      </c>
      <c r="H174" s="479"/>
      <c r="I174" s="26"/>
      <c r="J174" s="26">
        <v>1000</v>
      </c>
      <c r="K174" s="26"/>
      <c r="L174" s="26"/>
      <c r="M174" s="26">
        <v>0</v>
      </c>
      <c r="N174" s="26"/>
      <c r="O174" s="26"/>
      <c r="P174" s="26">
        <f t="shared" si="10"/>
        <v>2000</v>
      </c>
      <c r="Q174" s="26"/>
      <c r="R174" s="26"/>
      <c r="S174" s="26">
        <f t="shared" si="11"/>
        <v>0</v>
      </c>
      <c r="T174" s="26"/>
      <c r="U174" s="166">
        <f t="shared" si="9"/>
        <v>0</v>
      </c>
    </row>
    <row r="175" spans="1:21">
      <c r="A175" s="23"/>
      <c r="B175" s="494" t="s">
        <v>76</v>
      </c>
      <c r="C175" s="495"/>
      <c r="D175" s="495"/>
      <c r="E175" s="495"/>
      <c r="F175" s="496"/>
      <c r="G175" s="478">
        <v>8244</v>
      </c>
      <c r="H175" s="479"/>
      <c r="I175" s="26"/>
      <c r="J175" s="26">
        <v>687</v>
      </c>
      <c r="K175" s="26"/>
      <c r="L175" s="26"/>
      <c r="M175" s="26">
        <v>0</v>
      </c>
      <c r="N175" s="26"/>
      <c r="O175" s="26"/>
      <c r="P175" s="26">
        <f t="shared" si="10"/>
        <v>1374</v>
      </c>
      <c r="Q175" s="26"/>
      <c r="R175" s="26"/>
      <c r="S175" s="26">
        <f t="shared" si="11"/>
        <v>0</v>
      </c>
      <c r="T175" s="26"/>
      <c r="U175" s="166">
        <f t="shared" si="9"/>
        <v>0</v>
      </c>
    </row>
    <row r="176" spans="1:21" ht="15.75" thickBot="1">
      <c r="A176" s="23"/>
      <c r="B176" s="494" t="s">
        <v>77</v>
      </c>
      <c r="C176" s="495"/>
      <c r="D176" s="495"/>
      <c r="E176" s="495"/>
      <c r="F176" s="496"/>
      <c r="G176" s="513">
        <v>3600</v>
      </c>
      <c r="H176" s="514"/>
      <c r="I176" s="26"/>
      <c r="J176" s="26">
        <v>300</v>
      </c>
      <c r="K176" s="26"/>
      <c r="L176" s="26"/>
      <c r="M176" s="26">
        <v>0</v>
      </c>
      <c r="N176" s="26"/>
      <c r="O176" s="26"/>
      <c r="P176" s="26">
        <f t="shared" si="10"/>
        <v>600</v>
      </c>
      <c r="Q176" s="26"/>
      <c r="R176" s="26"/>
      <c r="S176" s="26">
        <f t="shared" si="11"/>
        <v>0</v>
      </c>
      <c r="T176" s="26"/>
      <c r="U176" s="166">
        <f t="shared" si="9"/>
        <v>0</v>
      </c>
    </row>
    <row r="177" spans="1:22" ht="15.75" thickBot="1">
      <c r="A177" s="23"/>
      <c r="B177" s="500" t="s">
        <v>53</v>
      </c>
      <c r="C177" s="501"/>
      <c r="D177" s="501"/>
      <c r="E177" s="501"/>
      <c r="F177" s="501"/>
      <c r="G177" s="502">
        <f>SUM(G178:H180)</f>
        <v>626374.5</v>
      </c>
      <c r="H177" s="502"/>
      <c r="I177" s="161"/>
      <c r="J177" s="161">
        <f>SUM(J178:J180)</f>
        <v>0</v>
      </c>
      <c r="K177" s="161"/>
      <c r="L177" s="161"/>
      <c r="M177" s="161">
        <f>SUM(M178:M180)</f>
        <v>0</v>
      </c>
      <c r="N177" s="161"/>
      <c r="O177" s="161"/>
      <c r="P177" s="161">
        <f>SUM(P178:P180)</f>
        <v>0</v>
      </c>
      <c r="Q177" s="161"/>
      <c r="R177" s="161"/>
      <c r="S177" s="161">
        <f>SUM(S178:S180)</f>
        <v>0</v>
      </c>
      <c r="T177" s="147"/>
      <c r="U177" s="169">
        <f t="shared" si="9"/>
        <v>0</v>
      </c>
    </row>
    <row r="178" spans="1:22">
      <c r="A178" s="23"/>
      <c r="B178" s="494" t="s">
        <v>79</v>
      </c>
      <c r="C178" s="495"/>
      <c r="D178" s="495"/>
      <c r="E178" s="495"/>
      <c r="F178" s="496"/>
      <c r="G178" s="492">
        <v>118800</v>
      </c>
      <c r="H178" s="493"/>
      <c r="I178" s="26"/>
      <c r="J178" s="26">
        <v>0</v>
      </c>
      <c r="K178" s="26"/>
      <c r="L178" s="26"/>
      <c r="M178" s="26">
        <v>0</v>
      </c>
      <c r="N178" s="26"/>
      <c r="O178" s="26"/>
      <c r="P178" s="26">
        <f t="shared" ref="P178:P180" si="12">+J178+P62</f>
        <v>0</v>
      </c>
      <c r="Q178" s="26"/>
      <c r="R178" s="26"/>
      <c r="S178" s="26">
        <f t="shared" ref="S178:S180" si="13">+M178+S62</f>
        <v>0</v>
      </c>
      <c r="T178" s="26"/>
      <c r="U178" s="166">
        <f t="shared" si="9"/>
        <v>0</v>
      </c>
    </row>
    <row r="179" spans="1:22" ht="15" customHeight="1">
      <c r="A179" s="23"/>
      <c r="B179" s="494" t="s">
        <v>80</v>
      </c>
      <c r="C179" s="495"/>
      <c r="D179" s="495"/>
      <c r="E179" s="495"/>
      <c r="F179" s="496"/>
      <c r="G179" s="478">
        <v>414774.5</v>
      </c>
      <c r="H179" s="479"/>
      <c r="I179" s="26"/>
      <c r="J179" s="26">
        <v>0</v>
      </c>
      <c r="K179" s="26"/>
      <c r="L179" s="26"/>
      <c r="M179" s="26">
        <v>0</v>
      </c>
      <c r="N179" s="26"/>
      <c r="O179" s="26"/>
      <c r="P179" s="26">
        <f t="shared" si="12"/>
        <v>0</v>
      </c>
      <c r="Q179" s="26"/>
      <c r="R179" s="26"/>
      <c r="S179" s="26">
        <f t="shared" si="13"/>
        <v>0</v>
      </c>
      <c r="T179" s="26"/>
      <c r="U179" s="166">
        <f t="shared" si="9"/>
        <v>0</v>
      </c>
    </row>
    <row r="180" spans="1:22" ht="15.75" customHeight="1" thickBot="1">
      <c r="A180" s="23"/>
      <c r="B180" s="494" t="s">
        <v>81</v>
      </c>
      <c r="C180" s="495"/>
      <c r="D180" s="495"/>
      <c r="E180" s="495"/>
      <c r="F180" s="496"/>
      <c r="G180" s="513">
        <v>92800</v>
      </c>
      <c r="H180" s="514"/>
      <c r="I180" s="26"/>
      <c r="J180" s="26">
        <v>0</v>
      </c>
      <c r="K180" s="26"/>
      <c r="L180" s="26"/>
      <c r="M180" s="26">
        <v>0</v>
      </c>
      <c r="N180" s="26"/>
      <c r="O180" s="26"/>
      <c r="P180" s="26">
        <f t="shared" si="12"/>
        <v>0</v>
      </c>
      <c r="Q180" s="26"/>
      <c r="R180" s="26"/>
      <c r="S180" s="26">
        <f t="shared" si="13"/>
        <v>0</v>
      </c>
      <c r="T180" s="26"/>
      <c r="U180" s="166">
        <f t="shared" si="9"/>
        <v>0</v>
      </c>
    </row>
    <row r="181" spans="1:22" s="168" customFormat="1" ht="15.75" customHeight="1" thickBot="1">
      <c r="A181" s="167"/>
      <c r="B181" s="335" t="s">
        <v>31</v>
      </c>
      <c r="C181" s="336"/>
      <c r="D181" s="336"/>
      <c r="E181" s="336"/>
      <c r="F181" s="336"/>
      <c r="G181" s="511">
        <f>SUM(G182:H187)</f>
        <v>458826.5</v>
      </c>
      <c r="H181" s="512"/>
      <c r="I181" s="235"/>
      <c r="J181" s="235">
        <f>SUM(J182:J187)</f>
        <v>18364</v>
      </c>
      <c r="K181" s="235"/>
      <c r="L181" s="235"/>
      <c r="M181" s="235">
        <f>SUM(M182:M187)</f>
        <v>14210.44</v>
      </c>
      <c r="N181" s="235"/>
      <c r="O181" s="235"/>
      <c r="P181" s="235">
        <f>SUM(P182:P187)</f>
        <v>36728</v>
      </c>
      <c r="Q181" s="235"/>
      <c r="R181" s="235"/>
      <c r="S181" s="235">
        <f>SUM(S182:S187)</f>
        <v>21655.02</v>
      </c>
      <c r="T181" s="235"/>
      <c r="U181" s="236">
        <f t="shared" si="9"/>
        <v>4.7196532894242159E-2</v>
      </c>
    </row>
    <row r="182" spans="1:22" ht="15" customHeight="1">
      <c r="A182" s="23"/>
      <c r="B182" s="494" t="s">
        <v>82</v>
      </c>
      <c r="C182" s="495"/>
      <c r="D182" s="495"/>
      <c r="E182" s="495"/>
      <c r="F182" s="496"/>
      <c r="G182" s="492">
        <v>126314.5</v>
      </c>
      <c r="H182" s="493"/>
      <c r="I182" s="26"/>
      <c r="J182" s="26">
        <v>0</v>
      </c>
      <c r="K182" s="26"/>
      <c r="L182" s="26"/>
      <c r="M182" s="26">
        <v>0</v>
      </c>
      <c r="N182" s="26"/>
      <c r="O182" s="26"/>
      <c r="P182" s="26">
        <f t="shared" ref="P182:P187" si="14">+J182+P66</f>
        <v>0</v>
      </c>
      <c r="Q182" s="26"/>
      <c r="R182" s="26"/>
      <c r="S182" s="26">
        <f t="shared" ref="S182:S187" si="15">+M182+S66</f>
        <v>0</v>
      </c>
      <c r="T182" s="26"/>
      <c r="U182" s="166">
        <f t="shared" si="9"/>
        <v>0</v>
      </c>
    </row>
    <row r="183" spans="1:22" ht="15" customHeight="1">
      <c r="A183" s="23"/>
      <c r="B183" s="494" t="s">
        <v>83</v>
      </c>
      <c r="C183" s="495"/>
      <c r="D183" s="495"/>
      <c r="E183" s="495"/>
      <c r="F183" s="496"/>
      <c r="G183" s="478">
        <v>149500</v>
      </c>
      <c r="H183" s="479"/>
      <c r="I183" s="26"/>
      <c r="J183" s="26">
        <v>11500</v>
      </c>
      <c r="K183" s="26"/>
      <c r="L183" s="26"/>
      <c r="M183" s="26">
        <v>14210.44</v>
      </c>
      <c r="N183" s="26"/>
      <c r="O183" s="26"/>
      <c r="P183" s="26">
        <f t="shared" si="14"/>
        <v>23000</v>
      </c>
      <c r="Q183" s="26"/>
      <c r="R183" s="26"/>
      <c r="S183" s="26">
        <f t="shared" si="15"/>
        <v>21655.02</v>
      </c>
      <c r="T183" s="26"/>
      <c r="U183" s="166">
        <f t="shared" si="9"/>
        <v>0.14484963210702342</v>
      </c>
    </row>
    <row r="184" spans="1:22">
      <c r="A184" s="23"/>
      <c r="B184" s="494" t="s">
        <v>84</v>
      </c>
      <c r="C184" s="495"/>
      <c r="D184" s="495"/>
      <c r="E184" s="495"/>
      <c r="F184" s="496"/>
      <c r="G184" s="478">
        <v>89232</v>
      </c>
      <c r="H184" s="479"/>
      <c r="I184" s="26"/>
      <c r="J184" s="26">
        <v>6864</v>
      </c>
      <c r="K184" s="26"/>
      <c r="L184" s="26"/>
      <c r="M184" s="26">
        <v>0</v>
      </c>
      <c r="N184" s="26"/>
      <c r="O184" s="26"/>
      <c r="P184" s="26">
        <f t="shared" si="14"/>
        <v>13728</v>
      </c>
      <c r="Q184" s="26"/>
      <c r="R184" s="26"/>
      <c r="S184" s="26">
        <f t="shared" si="15"/>
        <v>0</v>
      </c>
      <c r="T184" s="26"/>
      <c r="U184" s="166">
        <f t="shared" si="9"/>
        <v>0</v>
      </c>
    </row>
    <row r="185" spans="1:22" ht="15" customHeight="1">
      <c r="A185" s="23"/>
      <c r="B185" s="494" t="s">
        <v>85</v>
      </c>
      <c r="C185" s="495"/>
      <c r="D185" s="495"/>
      <c r="E185" s="495"/>
      <c r="F185" s="496"/>
      <c r="G185" s="478">
        <v>34500</v>
      </c>
      <c r="H185" s="479"/>
      <c r="I185" s="26"/>
      <c r="J185" s="26">
        <v>0</v>
      </c>
      <c r="K185" s="26"/>
      <c r="L185" s="26"/>
      <c r="M185" s="26">
        <v>0</v>
      </c>
      <c r="N185" s="26"/>
      <c r="O185" s="26"/>
      <c r="P185" s="26">
        <f t="shared" si="14"/>
        <v>0</v>
      </c>
      <c r="Q185" s="26"/>
      <c r="R185" s="26"/>
      <c r="S185" s="26">
        <f t="shared" si="15"/>
        <v>0</v>
      </c>
      <c r="T185" s="26"/>
      <c r="U185" s="166">
        <f t="shared" si="9"/>
        <v>0</v>
      </c>
    </row>
    <row r="186" spans="1:22" ht="15" customHeight="1">
      <c r="A186" s="23"/>
      <c r="B186" s="494" t="s">
        <v>86</v>
      </c>
      <c r="C186" s="495"/>
      <c r="D186" s="495"/>
      <c r="E186" s="495"/>
      <c r="F186" s="496"/>
      <c r="G186" s="478">
        <v>14820</v>
      </c>
      <c r="H186" s="479"/>
      <c r="I186" s="26"/>
      <c r="J186" s="26">
        <v>0</v>
      </c>
      <c r="K186" s="26"/>
      <c r="L186" s="26"/>
      <c r="M186" s="26">
        <v>0</v>
      </c>
      <c r="N186" s="26"/>
      <c r="O186" s="26"/>
      <c r="P186" s="26">
        <f t="shared" si="14"/>
        <v>0</v>
      </c>
      <c r="Q186" s="26"/>
      <c r="R186" s="26"/>
      <c r="S186" s="26">
        <f t="shared" si="15"/>
        <v>0</v>
      </c>
      <c r="T186" s="26"/>
      <c r="U186" s="166">
        <f t="shared" si="9"/>
        <v>0</v>
      </c>
    </row>
    <row r="187" spans="1:22" ht="15.75" customHeight="1" thickBot="1">
      <c r="A187" s="23"/>
      <c r="B187" s="494" t="s">
        <v>87</v>
      </c>
      <c r="C187" s="495"/>
      <c r="D187" s="495"/>
      <c r="E187" s="495"/>
      <c r="F187" s="496"/>
      <c r="G187" s="478">
        <v>44460</v>
      </c>
      <c r="H187" s="479"/>
      <c r="I187" s="26"/>
      <c r="J187" s="26">
        <v>0</v>
      </c>
      <c r="K187" s="26"/>
      <c r="L187" s="26"/>
      <c r="M187" s="26">
        <v>0</v>
      </c>
      <c r="N187" s="26"/>
      <c r="O187" s="26"/>
      <c r="P187" s="26">
        <f t="shared" si="14"/>
        <v>0</v>
      </c>
      <c r="Q187" s="26"/>
      <c r="R187" s="26"/>
      <c r="S187" s="26">
        <f t="shared" si="15"/>
        <v>0</v>
      </c>
      <c r="T187" s="26"/>
      <c r="U187" s="166">
        <f t="shared" si="9"/>
        <v>0</v>
      </c>
    </row>
    <row r="188" spans="1:22" s="168" customFormat="1" ht="12.75" thickBot="1">
      <c r="A188" s="167"/>
      <c r="B188" s="343" t="s">
        <v>22</v>
      </c>
      <c r="C188" s="344"/>
      <c r="D188" s="344"/>
      <c r="E188" s="344"/>
      <c r="F188" s="345"/>
      <c r="G188" s="346">
        <f>+G163+G177+G181</f>
        <v>1344927.5</v>
      </c>
      <c r="H188" s="347"/>
      <c r="I188" s="171"/>
      <c r="J188" s="171">
        <f>+J163+J177+J181</f>
        <v>33708.800000000003</v>
      </c>
      <c r="K188" s="171"/>
      <c r="L188" s="171"/>
      <c r="M188" s="171">
        <f>+M163+M177+M181</f>
        <v>19739.2</v>
      </c>
      <c r="N188" s="171"/>
      <c r="O188" s="171"/>
      <c r="P188" s="171">
        <f>+P163+P177+P181</f>
        <v>64417.599999999999</v>
      </c>
      <c r="Q188" s="171"/>
      <c r="R188" s="171"/>
      <c r="S188" s="171">
        <f>+S163+S177+S181</f>
        <v>27464.91</v>
      </c>
      <c r="T188" s="147"/>
      <c r="U188" s="170">
        <f t="shared" si="9"/>
        <v>2.0421108200999682E-2</v>
      </c>
    </row>
    <row r="189" spans="1:22" ht="15.75" thickBot="1">
      <c r="C189" s="27"/>
      <c r="I189" s="28"/>
      <c r="L189" s="28"/>
      <c r="N189" s="28"/>
      <c r="U189" s="28"/>
    </row>
    <row r="190" spans="1:22" ht="15.75" thickBot="1">
      <c r="B190" s="311" t="s">
        <v>32</v>
      </c>
      <c r="C190" s="312"/>
      <c r="D190" s="312"/>
      <c r="E190" s="312"/>
      <c r="F190" s="312"/>
      <c r="G190" s="312"/>
      <c r="H190" s="312"/>
      <c r="I190" s="312"/>
      <c r="J190" s="312"/>
      <c r="K190" s="312"/>
      <c r="L190" s="312"/>
      <c r="M190" s="312"/>
      <c r="N190" s="312"/>
      <c r="O190" s="312"/>
      <c r="P190" s="312"/>
      <c r="Q190" s="312"/>
      <c r="R190" s="312"/>
      <c r="S190" s="312"/>
      <c r="T190" s="312"/>
      <c r="U190" s="313"/>
      <c r="V190" s="29"/>
    </row>
    <row r="191" spans="1:22" ht="15.75" customHeight="1" thickBot="1">
      <c r="B191" s="314"/>
      <c r="C191" s="315"/>
      <c r="D191" s="318" t="s">
        <v>16</v>
      </c>
      <c r="E191" s="319"/>
      <c r="F191" s="319"/>
      <c r="G191" s="319"/>
      <c r="H191" s="319"/>
      <c r="I191" s="320"/>
      <c r="J191" s="318" t="s">
        <v>33</v>
      </c>
      <c r="K191" s="319"/>
      <c r="L191" s="319"/>
      <c r="M191" s="319"/>
      <c r="N191" s="319"/>
      <c r="O191" s="320"/>
      <c r="P191" s="318" t="s">
        <v>18</v>
      </c>
      <c r="Q191" s="319"/>
      <c r="R191" s="319"/>
      <c r="S191" s="319"/>
      <c r="T191" s="319"/>
      <c r="U191" s="30"/>
    </row>
    <row r="192" spans="1:22" ht="15.75" thickBot="1">
      <c r="B192" s="316"/>
      <c r="C192" s="317"/>
      <c r="D192" s="321" t="s">
        <v>27</v>
      </c>
      <c r="E192" s="322"/>
      <c r="F192" s="322" t="s">
        <v>28</v>
      </c>
      <c r="G192" s="322"/>
      <c r="H192" s="323" t="s">
        <v>29</v>
      </c>
      <c r="I192" s="324"/>
      <c r="J192" s="321" t="s">
        <v>27</v>
      </c>
      <c r="K192" s="322"/>
      <c r="L192" s="322" t="s">
        <v>28</v>
      </c>
      <c r="M192" s="322"/>
      <c r="N192" s="323" t="s">
        <v>29</v>
      </c>
      <c r="O192" s="324"/>
      <c r="P192" s="321" t="s">
        <v>27</v>
      </c>
      <c r="Q192" s="322"/>
      <c r="R192" s="322" t="s">
        <v>28</v>
      </c>
      <c r="S192" s="322"/>
      <c r="T192" s="323" t="s">
        <v>29</v>
      </c>
      <c r="U192" s="324"/>
    </row>
    <row r="193" spans="1:21" ht="22.5" customHeight="1">
      <c r="A193" s="23"/>
      <c r="B193" s="325" t="s">
        <v>34</v>
      </c>
      <c r="C193" s="326"/>
      <c r="D193" s="327"/>
      <c r="E193" s="328"/>
      <c r="F193" s="328">
        <f>+G177+G163</f>
        <v>886101</v>
      </c>
      <c r="G193" s="328"/>
      <c r="H193" s="328"/>
      <c r="I193" s="329"/>
      <c r="J193" s="327"/>
      <c r="K193" s="328"/>
      <c r="L193" s="328">
        <f>+M163+M177</f>
        <v>5528.76</v>
      </c>
      <c r="M193" s="328"/>
      <c r="N193" s="328"/>
      <c r="O193" s="329"/>
      <c r="P193" s="327"/>
      <c r="Q193" s="328"/>
      <c r="R193" s="328">
        <f>+S163+S177</f>
        <v>5809.89</v>
      </c>
      <c r="S193" s="328"/>
      <c r="T193" s="328"/>
      <c r="U193" s="329"/>
    </row>
    <row r="194" spans="1:21" ht="24.75" customHeight="1" thickBot="1">
      <c r="A194" s="4"/>
      <c r="B194" s="303" t="s">
        <v>35</v>
      </c>
      <c r="C194" s="304"/>
      <c r="D194" s="305"/>
      <c r="E194" s="306"/>
      <c r="F194" s="306">
        <f>+G181</f>
        <v>458826.5</v>
      </c>
      <c r="G194" s="306"/>
      <c r="H194" s="306"/>
      <c r="I194" s="307"/>
      <c r="J194" s="305"/>
      <c r="K194" s="306"/>
      <c r="L194" s="306">
        <f>+M181</f>
        <v>14210.44</v>
      </c>
      <c r="M194" s="306"/>
      <c r="N194" s="306"/>
      <c r="O194" s="307"/>
      <c r="P194" s="305"/>
      <c r="Q194" s="306"/>
      <c r="R194" s="306">
        <f>+S181</f>
        <v>21655.02</v>
      </c>
      <c r="S194" s="306"/>
      <c r="T194" s="306"/>
      <c r="U194" s="307"/>
    </row>
    <row r="195" spans="1:21" ht="15.75" thickBot="1">
      <c r="A195" s="23"/>
      <c r="B195" s="31" t="s">
        <v>22</v>
      </c>
      <c r="C195" s="32"/>
      <c r="D195" s="308"/>
      <c r="E195" s="309"/>
      <c r="F195" s="309">
        <f>SUM(F193:F194)</f>
        <v>1344927.5</v>
      </c>
      <c r="G195" s="309"/>
      <c r="H195" s="309"/>
      <c r="I195" s="310"/>
      <c r="J195" s="308"/>
      <c r="K195" s="309"/>
      <c r="L195" s="309">
        <f>SUM(L193:L194)</f>
        <v>19739.2</v>
      </c>
      <c r="M195" s="309"/>
      <c r="N195" s="309"/>
      <c r="O195" s="310"/>
      <c r="P195" s="308"/>
      <c r="Q195" s="309"/>
      <c r="R195" s="309">
        <f>SUM(R193:R194)</f>
        <v>27464.91</v>
      </c>
      <c r="S195" s="309"/>
      <c r="T195" s="309"/>
      <c r="U195" s="310"/>
    </row>
    <row r="196" spans="1:21">
      <c r="A196" s="23"/>
      <c r="B196" s="47"/>
      <c r="C196" s="47"/>
      <c r="D196" s="47"/>
      <c r="E196" s="47"/>
      <c r="F196" s="39"/>
      <c r="G196" s="39"/>
      <c r="H196" s="51"/>
      <c r="I196" s="51"/>
      <c r="J196" s="39"/>
      <c r="K196" s="39"/>
      <c r="L196" s="39"/>
      <c r="M196" s="51"/>
      <c r="N196" s="39"/>
      <c r="O196" s="51"/>
      <c r="P196" s="51"/>
      <c r="Q196" s="39"/>
      <c r="R196" s="23"/>
      <c r="S196" s="23"/>
      <c r="T196" s="23"/>
      <c r="U196" s="23"/>
    </row>
    <row r="197" spans="1:21" ht="15.75" thickBot="1">
      <c r="A197" s="23"/>
      <c r="B197" s="47"/>
      <c r="C197" s="47"/>
      <c r="D197" s="47"/>
      <c r="E197" s="47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23"/>
      <c r="S197" s="23"/>
      <c r="T197" s="23"/>
      <c r="U197" s="23"/>
    </row>
    <row r="198" spans="1:21" ht="15.75" thickBot="1">
      <c r="B198" s="480" t="s">
        <v>36</v>
      </c>
      <c r="C198" s="481"/>
      <c r="D198" s="481"/>
      <c r="E198" s="316"/>
      <c r="F198" s="482"/>
      <c r="G198" s="482"/>
      <c r="H198" s="482"/>
      <c r="I198" s="482"/>
      <c r="J198" s="482"/>
      <c r="K198" s="482"/>
      <c r="L198" s="482"/>
      <c r="M198" s="482"/>
      <c r="N198" s="482"/>
      <c r="O198" s="482"/>
      <c r="P198" s="482"/>
      <c r="Q198" s="482"/>
      <c r="R198" s="482"/>
      <c r="S198" s="482"/>
      <c r="T198" s="482"/>
      <c r="U198" s="482"/>
    </row>
    <row r="199" spans="1:21">
      <c r="B199" s="483"/>
      <c r="C199" s="484"/>
      <c r="D199" s="484"/>
      <c r="E199" s="484"/>
      <c r="F199" s="484"/>
      <c r="G199" s="484"/>
      <c r="H199" s="484"/>
      <c r="I199" s="484"/>
      <c r="J199" s="484"/>
      <c r="K199" s="484"/>
      <c r="L199" s="484"/>
      <c r="M199" s="484"/>
      <c r="N199" s="484"/>
      <c r="O199" s="484"/>
      <c r="P199" s="484"/>
      <c r="Q199" s="484"/>
      <c r="R199" s="484"/>
      <c r="S199" s="484"/>
      <c r="T199" s="484"/>
      <c r="U199" s="485"/>
    </row>
    <row r="200" spans="1:21">
      <c r="B200" s="486"/>
      <c r="C200" s="487"/>
      <c r="D200" s="487"/>
      <c r="E200" s="487"/>
      <c r="F200" s="487"/>
      <c r="G200" s="487"/>
      <c r="H200" s="487"/>
      <c r="I200" s="487"/>
      <c r="J200" s="487"/>
      <c r="K200" s="487"/>
      <c r="L200" s="487"/>
      <c r="M200" s="487"/>
      <c r="N200" s="487"/>
      <c r="O200" s="487"/>
      <c r="P200" s="487"/>
      <c r="Q200" s="487"/>
      <c r="R200" s="487"/>
      <c r="S200" s="487"/>
      <c r="T200" s="487"/>
      <c r="U200" s="488"/>
    </row>
    <row r="201" spans="1:21">
      <c r="B201" s="486"/>
      <c r="C201" s="487"/>
      <c r="D201" s="487"/>
      <c r="E201" s="487"/>
      <c r="F201" s="487"/>
      <c r="G201" s="487"/>
      <c r="H201" s="487"/>
      <c r="I201" s="487"/>
      <c r="J201" s="487"/>
      <c r="K201" s="487"/>
      <c r="L201" s="487"/>
      <c r="M201" s="487"/>
      <c r="N201" s="487"/>
      <c r="O201" s="487"/>
      <c r="P201" s="487"/>
      <c r="Q201" s="487"/>
      <c r="R201" s="487"/>
      <c r="S201" s="487"/>
      <c r="T201" s="487"/>
      <c r="U201" s="488"/>
    </row>
    <row r="202" spans="1:21">
      <c r="B202" s="486"/>
      <c r="C202" s="487"/>
      <c r="D202" s="487"/>
      <c r="E202" s="487"/>
      <c r="F202" s="487"/>
      <c r="G202" s="487"/>
      <c r="H202" s="487"/>
      <c r="I202" s="487"/>
      <c r="J202" s="487"/>
      <c r="K202" s="487"/>
      <c r="L202" s="487"/>
      <c r="M202" s="487"/>
      <c r="N202" s="487"/>
      <c r="O202" s="487"/>
      <c r="P202" s="487"/>
      <c r="Q202" s="487"/>
      <c r="R202" s="487"/>
      <c r="S202" s="487"/>
      <c r="T202" s="487"/>
      <c r="U202" s="488"/>
    </row>
    <row r="203" spans="1:21">
      <c r="B203" s="486"/>
      <c r="C203" s="487"/>
      <c r="D203" s="487"/>
      <c r="E203" s="487"/>
      <c r="F203" s="487"/>
      <c r="G203" s="487"/>
      <c r="H203" s="487"/>
      <c r="I203" s="487"/>
      <c r="J203" s="487"/>
      <c r="K203" s="487"/>
      <c r="L203" s="487"/>
      <c r="M203" s="487"/>
      <c r="N203" s="487"/>
      <c r="O203" s="487"/>
      <c r="P203" s="487"/>
      <c r="Q203" s="487"/>
      <c r="R203" s="487"/>
      <c r="S203" s="487"/>
      <c r="T203" s="487"/>
      <c r="U203" s="488"/>
    </row>
    <row r="204" spans="1:21">
      <c r="B204" s="486"/>
      <c r="C204" s="487"/>
      <c r="D204" s="487"/>
      <c r="E204" s="487"/>
      <c r="F204" s="487"/>
      <c r="G204" s="487"/>
      <c r="H204" s="487"/>
      <c r="I204" s="487"/>
      <c r="J204" s="487"/>
      <c r="K204" s="487"/>
      <c r="L204" s="487"/>
      <c r="M204" s="487"/>
      <c r="N204" s="487"/>
      <c r="O204" s="487"/>
      <c r="P204" s="487"/>
      <c r="Q204" s="487"/>
      <c r="R204" s="487"/>
      <c r="S204" s="487"/>
      <c r="T204" s="487"/>
      <c r="U204" s="488"/>
    </row>
    <row r="205" spans="1:21" ht="15.75" thickBot="1">
      <c r="B205" s="489"/>
      <c r="C205" s="490"/>
      <c r="D205" s="490"/>
      <c r="E205" s="490"/>
      <c r="F205" s="490"/>
      <c r="G205" s="490"/>
      <c r="H205" s="490"/>
      <c r="I205" s="490"/>
      <c r="J205" s="490"/>
      <c r="K205" s="490"/>
      <c r="L205" s="490"/>
      <c r="M205" s="490"/>
      <c r="N205" s="490"/>
      <c r="O205" s="490"/>
      <c r="P205" s="490"/>
      <c r="Q205" s="490"/>
      <c r="R205" s="490"/>
      <c r="S205" s="490"/>
      <c r="T205" s="490"/>
      <c r="U205" s="491"/>
    </row>
    <row r="206" spans="1:21">
      <c r="B206" s="23"/>
    </row>
    <row r="207" spans="1:21">
      <c r="B207" s="23"/>
      <c r="G207" s="35"/>
      <c r="H207" s="35"/>
      <c r="N207" s="35"/>
      <c r="P207" s="35"/>
    </row>
    <row r="208" spans="1:21">
      <c r="H208" s="36"/>
      <c r="I208" s="626" t="s">
        <v>37</v>
      </c>
      <c r="J208" s="626"/>
      <c r="K208" s="626"/>
      <c r="L208" s="626"/>
      <c r="M208" s="626"/>
      <c r="N208" s="626"/>
      <c r="Q208" s="626" t="s">
        <v>38</v>
      </c>
      <c r="R208" s="626"/>
      <c r="S208" s="626"/>
      <c r="T208" s="626"/>
      <c r="U208" s="626"/>
    </row>
    <row r="209" spans="2:21">
      <c r="B209" s="642" t="s">
        <v>39</v>
      </c>
      <c r="C209" s="642"/>
      <c r="D209" s="642"/>
      <c r="E209" s="642"/>
      <c r="F209" s="642"/>
      <c r="G209" s="37"/>
      <c r="H209" s="37"/>
      <c r="I209" s="627"/>
      <c r="J209" s="627"/>
      <c r="K209" s="627"/>
      <c r="L209" s="627"/>
      <c r="M209" s="627"/>
      <c r="N209" s="627"/>
      <c r="O209" s="37"/>
      <c r="P209" s="37"/>
      <c r="Q209" s="629" t="s">
        <v>1</v>
      </c>
      <c r="R209" s="629"/>
      <c r="S209" s="629"/>
      <c r="T209" s="629"/>
      <c r="U209" s="629"/>
    </row>
    <row r="210" spans="2:21">
      <c r="B210" s="629"/>
      <c r="C210" s="629"/>
      <c r="D210" s="629"/>
      <c r="E210" s="629"/>
      <c r="F210" s="629"/>
      <c r="G210" s="137"/>
      <c r="H210" s="137"/>
      <c r="I210" s="627"/>
      <c r="J210" s="627"/>
      <c r="K210" s="627"/>
      <c r="L210" s="627"/>
      <c r="M210" s="627"/>
      <c r="N210" s="627"/>
      <c r="O210" s="137"/>
      <c r="P210" s="137"/>
      <c r="Q210" s="629"/>
      <c r="R210" s="629"/>
      <c r="S210" s="629"/>
      <c r="T210" s="629"/>
      <c r="U210" s="629"/>
    </row>
    <row r="211" spans="2:21">
      <c r="B211" s="629"/>
      <c r="C211" s="629"/>
      <c r="D211" s="629"/>
      <c r="E211" s="629"/>
      <c r="F211" s="629"/>
      <c r="G211" s="137"/>
      <c r="H211" s="137"/>
      <c r="I211" s="627"/>
      <c r="J211" s="627"/>
      <c r="K211" s="627"/>
      <c r="L211" s="627"/>
      <c r="M211" s="627"/>
      <c r="N211" s="627"/>
      <c r="O211" s="137"/>
      <c r="P211" s="137"/>
      <c r="Q211" s="629"/>
      <c r="R211" s="629"/>
      <c r="S211" s="629"/>
      <c r="T211" s="629"/>
      <c r="U211" s="629"/>
    </row>
    <row r="212" spans="2:21">
      <c r="B212" s="629"/>
      <c r="C212" s="629"/>
      <c r="D212" s="629"/>
      <c r="E212" s="629"/>
      <c r="F212" s="629"/>
      <c r="G212" s="137"/>
      <c r="H212" s="137"/>
      <c r="I212" s="627"/>
      <c r="J212" s="627"/>
      <c r="K212" s="627"/>
      <c r="L212" s="627"/>
      <c r="M212" s="627"/>
      <c r="N212" s="627"/>
      <c r="O212" s="137"/>
      <c r="P212" s="137"/>
      <c r="Q212" s="629"/>
      <c r="R212" s="629"/>
      <c r="S212" s="629"/>
      <c r="T212" s="629"/>
      <c r="U212" s="629"/>
    </row>
    <row r="213" spans="2:21" ht="15.75" thickBot="1">
      <c r="B213" s="482"/>
      <c r="C213" s="482"/>
      <c r="D213" s="482"/>
      <c r="E213" s="482"/>
      <c r="F213" s="482"/>
      <c r="I213" s="628"/>
      <c r="J213" s="628"/>
      <c r="K213" s="628"/>
      <c r="L213" s="628"/>
      <c r="M213" s="628"/>
      <c r="N213" s="628"/>
      <c r="Q213" s="482"/>
      <c r="R213" s="482"/>
      <c r="S213" s="482"/>
      <c r="T213" s="482"/>
      <c r="U213" s="482"/>
    </row>
    <row r="214" spans="2:21">
      <c r="B214" s="630" t="s">
        <v>88</v>
      </c>
      <c r="C214" s="630"/>
      <c r="D214" s="630"/>
      <c r="E214" s="630"/>
      <c r="F214" s="630"/>
      <c r="I214" s="630" t="s">
        <v>89</v>
      </c>
      <c r="J214" s="630"/>
      <c r="K214" s="630"/>
      <c r="L214" s="630"/>
      <c r="M214" s="630"/>
      <c r="N214" s="630"/>
      <c r="Q214" s="631" t="s">
        <v>90</v>
      </c>
      <c r="R214" s="631"/>
      <c r="S214" s="631"/>
      <c r="T214" s="631"/>
      <c r="U214" s="631"/>
    </row>
    <row r="215" spans="2:21">
      <c r="B215" s="637" t="s">
        <v>91</v>
      </c>
      <c r="C215" s="637"/>
      <c r="D215" s="637"/>
      <c r="E215" s="637"/>
      <c r="F215" s="637"/>
      <c r="I215" s="632" t="s">
        <v>92</v>
      </c>
      <c r="J215" s="632"/>
      <c r="K215" s="632"/>
      <c r="L215" s="632"/>
      <c r="M215" s="632"/>
      <c r="N215" s="632"/>
      <c r="O215" s="151"/>
      <c r="P215" s="151"/>
      <c r="Q215" s="632" t="s">
        <v>93</v>
      </c>
      <c r="R215" s="632"/>
      <c r="S215" s="632"/>
      <c r="T215" s="632"/>
      <c r="U215" s="632"/>
    </row>
    <row r="216" spans="2:21">
      <c r="B216" s="23"/>
    </row>
    <row r="217" spans="2:21">
      <c r="B217" s="23"/>
      <c r="I217" s="626" t="s">
        <v>41</v>
      </c>
      <c r="J217" s="626"/>
      <c r="K217" s="626"/>
      <c r="L217" s="626"/>
      <c r="M217" s="626"/>
      <c r="N217" s="626"/>
    </row>
    <row r="218" spans="2:21">
      <c r="B218" s="302" t="s">
        <v>118</v>
      </c>
      <c r="C218" s="302"/>
      <c r="D218" s="302"/>
      <c r="E218" s="302"/>
      <c r="F218" s="302"/>
      <c r="I218" s="302" t="s">
        <v>40</v>
      </c>
      <c r="J218" s="302"/>
      <c r="K218" s="302"/>
      <c r="L218" s="302"/>
      <c r="M218" s="302"/>
      <c r="N218" s="302"/>
      <c r="Q218" s="302" t="s">
        <v>42</v>
      </c>
      <c r="R218" s="302"/>
      <c r="S218" s="302"/>
      <c r="T218" s="302"/>
      <c r="U218" s="302"/>
    </row>
    <row r="219" spans="2:21">
      <c r="B219" s="629"/>
      <c r="C219" s="629"/>
      <c r="D219" s="629"/>
      <c r="E219" s="629"/>
      <c r="F219" s="629"/>
      <c r="I219" s="302"/>
      <c r="J219" s="302"/>
      <c r="K219" s="302"/>
      <c r="L219" s="302"/>
      <c r="M219" s="302"/>
      <c r="N219" s="302"/>
      <c r="Q219" s="629"/>
      <c r="R219" s="629"/>
      <c r="S219" s="629"/>
      <c r="T219" s="629"/>
      <c r="U219" s="629"/>
    </row>
    <row r="220" spans="2:21">
      <c r="B220" s="629"/>
      <c r="C220" s="629"/>
      <c r="D220" s="629"/>
      <c r="E220" s="629"/>
      <c r="F220" s="629"/>
      <c r="I220" s="302"/>
      <c r="J220" s="302"/>
      <c r="K220" s="302"/>
      <c r="L220" s="302"/>
      <c r="M220" s="302"/>
      <c r="N220" s="302"/>
      <c r="Q220" s="629"/>
      <c r="R220" s="629"/>
      <c r="S220" s="629"/>
      <c r="T220" s="629"/>
      <c r="U220" s="629"/>
    </row>
    <row r="221" spans="2:21">
      <c r="B221" s="629"/>
      <c r="C221" s="629"/>
      <c r="D221" s="629"/>
      <c r="E221" s="629"/>
      <c r="F221" s="629"/>
      <c r="I221" s="302"/>
      <c r="J221" s="302"/>
      <c r="K221" s="302"/>
      <c r="L221" s="302"/>
      <c r="M221" s="302"/>
      <c r="N221" s="302"/>
      <c r="Q221" s="629"/>
      <c r="R221" s="629"/>
      <c r="S221" s="629"/>
      <c r="T221" s="629"/>
      <c r="U221" s="629"/>
    </row>
    <row r="222" spans="2:21" ht="15.75" thickBot="1">
      <c r="B222" s="482"/>
      <c r="C222" s="482"/>
      <c r="D222" s="482"/>
      <c r="E222" s="482"/>
      <c r="F222" s="482"/>
      <c r="G222" s="38"/>
      <c r="H222" s="38"/>
      <c r="I222" s="633"/>
      <c r="J222" s="633"/>
      <c r="K222" s="633"/>
      <c r="L222" s="633"/>
      <c r="M222" s="633"/>
      <c r="N222" s="633"/>
      <c r="O222" s="38"/>
      <c r="P222" s="38"/>
      <c r="Q222" s="482"/>
      <c r="R222" s="482"/>
      <c r="S222" s="482"/>
      <c r="T222" s="482"/>
      <c r="U222" s="482"/>
    </row>
    <row r="223" spans="2:21">
      <c r="B223" s="630" t="s">
        <v>94</v>
      </c>
      <c r="C223" s="630"/>
      <c r="D223" s="630"/>
      <c r="E223" s="630"/>
      <c r="F223" s="630"/>
      <c r="G223" s="152"/>
      <c r="H223" s="152"/>
      <c r="I223" s="630" t="s">
        <v>95</v>
      </c>
      <c r="J223" s="630"/>
      <c r="K223" s="630"/>
      <c r="L223" s="630"/>
      <c r="M223" s="630"/>
      <c r="N223" s="630"/>
      <c r="O223" s="38"/>
      <c r="P223" s="38"/>
      <c r="Q223" s="630" t="s">
        <v>96</v>
      </c>
      <c r="R223" s="630"/>
      <c r="S223" s="630"/>
      <c r="T223" s="630"/>
      <c r="U223" s="630"/>
    </row>
    <row r="224" spans="2:21" s="268" customFormat="1" ht="36" customHeight="1">
      <c r="B224" s="610" t="s">
        <v>97</v>
      </c>
      <c r="C224" s="610"/>
      <c r="D224" s="610"/>
      <c r="E224" s="610"/>
      <c r="F224" s="610"/>
      <c r="I224" s="610" t="s">
        <v>98</v>
      </c>
      <c r="J224" s="610"/>
      <c r="K224" s="610"/>
      <c r="L224" s="610"/>
      <c r="M224" s="610"/>
      <c r="N224" s="610"/>
      <c r="Q224" s="610" t="s">
        <v>99</v>
      </c>
      <c r="R224" s="610"/>
      <c r="S224" s="610"/>
      <c r="T224" s="610"/>
      <c r="U224" s="610"/>
    </row>
    <row r="225" spans="2:21">
      <c r="B225" s="23"/>
    </row>
    <row r="226" spans="2:21">
      <c r="B226" s="23"/>
    </row>
    <row r="227" spans="2:21">
      <c r="B227" s="23"/>
    </row>
    <row r="232" spans="2:21"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2:21"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2:21"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2:21"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2:21"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2:21" ht="25.5" customHeight="1">
      <c r="B237" s="446" t="s">
        <v>0</v>
      </c>
      <c r="C237" s="446"/>
      <c r="D237" s="446"/>
      <c r="E237" s="446"/>
      <c r="F237" s="446"/>
      <c r="G237" s="446"/>
      <c r="H237" s="446"/>
      <c r="I237" s="446"/>
      <c r="J237" s="446"/>
      <c r="K237" s="446"/>
      <c r="L237" s="446"/>
      <c r="M237" s="446"/>
      <c r="N237" s="446"/>
      <c r="O237" s="446"/>
      <c r="P237" s="446"/>
      <c r="Q237" s="446"/>
      <c r="R237" s="446"/>
      <c r="S237" s="446"/>
      <c r="T237" s="446"/>
      <c r="U237" s="446"/>
    </row>
    <row r="238" spans="2:21">
      <c r="F238" t="s">
        <v>1</v>
      </c>
    </row>
    <row r="239" spans="2:21" ht="21.75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2:21" ht="15.75" thickBot="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15" customHeight="1">
      <c r="B241" s="463" t="s">
        <v>2</v>
      </c>
      <c r="C241" s="464"/>
      <c r="D241" s="464"/>
      <c r="E241" s="464"/>
      <c r="F241" s="465"/>
      <c r="G241" s="466" t="s">
        <v>123</v>
      </c>
      <c r="H241" s="467"/>
      <c r="I241" s="467"/>
      <c r="J241" s="467"/>
      <c r="K241" s="467"/>
      <c r="L241" s="467"/>
      <c r="M241" s="467"/>
      <c r="N241" s="467"/>
      <c r="O241" s="467"/>
      <c r="P241" s="467"/>
      <c r="Q241" s="467"/>
      <c r="R241" s="467"/>
      <c r="S241" s="467"/>
      <c r="T241" s="467"/>
      <c r="U241" s="468"/>
    </row>
    <row r="242" spans="1:21">
      <c r="A242" s="4"/>
      <c r="B242" s="469" t="s">
        <v>3</v>
      </c>
      <c r="C242" s="470"/>
      <c r="D242" s="470"/>
      <c r="E242" s="470"/>
      <c r="F242" s="471"/>
      <c r="G242" s="472" t="s">
        <v>100</v>
      </c>
      <c r="H242" s="473"/>
      <c r="I242" s="473"/>
      <c r="J242" s="473"/>
      <c r="K242" s="473"/>
      <c r="L242" s="473"/>
      <c r="M242" s="473"/>
      <c r="N242" s="473"/>
      <c r="O242" s="473"/>
      <c r="P242" s="473"/>
      <c r="Q242" s="473"/>
      <c r="R242" s="473"/>
      <c r="S242" s="473"/>
      <c r="T242" s="473"/>
      <c r="U242" s="474"/>
    </row>
    <row r="243" spans="1:21">
      <c r="A243" s="4"/>
      <c r="B243" s="463" t="s">
        <v>4</v>
      </c>
      <c r="C243" s="464"/>
      <c r="D243" s="464"/>
      <c r="E243" s="464"/>
      <c r="F243" s="465"/>
      <c r="G243" s="475" t="s">
        <v>43</v>
      </c>
      <c r="H243" s="476"/>
      <c r="I243" s="476"/>
      <c r="J243" s="476"/>
      <c r="K243" s="476"/>
      <c r="L243" s="476"/>
      <c r="M243" s="476"/>
      <c r="N243" s="476"/>
      <c r="O243" s="476"/>
      <c r="P243" s="476"/>
      <c r="Q243" s="476"/>
      <c r="R243" s="476"/>
      <c r="S243" s="476"/>
      <c r="T243" s="476"/>
      <c r="U243" s="477"/>
    </row>
    <row r="244" spans="1:21" ht="15" customHeight="1">
      <c r="A244" s="4"/>
      <c r="B244" s="463" t="s">
        <v>5</v>
      </c>
      <c r="C244" s="464"/>
      <c r="D244" s="464"/>
      <c r="E244" s="464"/>
      <c r="F244" s="465"/>
      <c r="G244" s="475" t="s">
        <v>63</v>
      </c>
      <c r="H244" s="476"/>
      <c r="I244" s="476"/>
      <c r="J244" s="476"/>
      <c r="K244" s="476"/>
      <c r="L244" s="476"/>
      <c r="M244" s="476"/>
      <c r="N244" s="476"/>
      <c r="O244" s="476"/>
      <c r="P244" s="476"/>
      <c r="Q244" s="476"/>
      <c r="R244" s="476"/>
      <c r="S244" s="476"/>
      <c r="T244" s="476"/>
      <c r="U244" s="477"/>
    </row>
    <row r="245" spans="1:21" ht="15" customHeight="1">
      <c r="A245" s="4"/>
      <c r="B245" s="463" t="s">
        <v>6</v>
      </c>
      <c r="C245" s="464"/>
      <c r="D245" s="464"/>
      <c r="E245" s="464"/>
      <c r="F245" s="465"/>
      <c r="G245" s="600" t="s">
        <v>7</v>
      </c>
      <c r="H245" s="601"/>
      <c r="I245" s="590"/>
      <c r="J245" s="591"/>
      <c r="K245" s="591"/>
      <c r="L245" s="592"/>
      <c r="M245" s="5" t="s">
        <v>8</v>
      </c>
      <c r="N245" s="590">
        <v>1344927.5</v>
      </c>
      <c r="O245" s="591"/>
      <c r="P245" s="591"/>
      <c r="Q245" s="592"/>
      <c r="R245" s="602" t="s">
        <v>9</v>
      </c>
      <c r="S245" s="601"/>
      <c r="T245" s="590"/>
      <c r="U245" s="603"/>
    </row>
    <row r="246" spans="1:21">
      <c r="A246" s="4"/>
      <c r="B246" s="463" t="s">
        <v>10</v>
      </c>
      <c r="C246" s="464"/>
      <c r="D246" s="464"/>
      <c r="E246" s="464"/>
      <c r="F246" s="465"/>
      <c r="G246" s="588" t="s">
        <v>7</v>
      </c>
      <c r="H246" s="589"/>
      <c r="I246" s="590"/>
      <c r="J246" s="591"/>
      <c r="K246" s="591"/>
      <c r="L246" s="592"/>
      <c r="M246" s="5" t="s">
        <v>8</v>
      </c>
      <c r="N246" s="593"/>
      <c r="O246" s="594"/>
      <c r="P246" s="594"/>
      <c r="Q246" s="595"/>
      <c r="R246" s="596"/>
      <c r="S246" s="588"/>
      <c r="T246" s="588"/>
      <c r="U246" s="597"/>
    </row>
    <row r="247" spans="1:21" ht="15.75" thickBot="1">
      <c r="A247" s="4"/>
      <c r="B247" s="463" t="s">
        <v>11</v>
      </c>
      <c r="C247" s="464"/>
      <c r="D247" s="464"/>
      <c r="E247" s="464"/>
      <c r="F247" s="465"/>
      <c r="G247" s="559" t="s">
        <v>105</v>
      </c>
      <c r="H247" s="560"/>
      <c r="I247" s="560"/>
      <c r="J247" s="560"/>
      <c r="K247" s="560"/>
      <c r="L247" s="560"/>
      <c r="M247" s="560"/>
      <c r="N247" s="560"/>
      <c r="O247" s="560"/>
      <c r="P247" s="560"/>
      <c r="Q247" s="560"/>
      <c r="R247" s="560"/>
      <c r="S247" s="560"/>
      <c r="T247" s="560"/>
      <c r="U247" s="561"/>
    </row>
    <row r="248" spans="1:21" ht="15.75" customHeight="1" thickBot="1">
      <c r="A248" s="4"/>
      <c r="B248" s="562" t="s">
        <v>12</v>
      </c>
      <c r="C248" s="563"/>
      <c r="D248" s="563"/>
      <c r="E248" s="563"/>
      <c r="F248" s="564"/>
      <c r="G248" s="565" t="s">
        <v>64</v>
      </c>
      <c r="H248" s="566"/>
      <c r="I248" s="566"/>
      <c r="J248" s="566"/>
      <c r="K248" s="566"/>
      <c r="L248" s="566"/>
      <c r="M248" s="566"/>
      <c r="N248" s="566"/>
      <c r="O248" s="566"/>
      <c r="P248" s="566"/>
      <c r="Q248" s="566"/>
      <c r="R248" s="566"/>
      <c r="S248" s="566"/>
      <c r="T248" s="566"/>
      <c r="U248" s="567"/>
    </row>
    <row r="249" spans="1:21" ht="15.75" thickBot="1">
      <c r="B249" s="568"/>
      <c r="C249" s="568"/>
      <c r="D249" s="568"/>
      <c r="E249" s="568"/>
      <c r="F249" s="568"/>
      <c r="G249" s="568"/>
      <c r="H249" s="568"/>
      <c r="I249" s="568"/>
      <c r="J249" s="568"/>
      <c r="K249" s="568"/>
      <c r="L249" s="568"/>
      <c r="M249" s="568"/>
      <c r="N249" s="568"/>
      <c r="O249" s="568"/>
      <c r="P249" s="568"/>
      <c r="Q249" s="568"/>
      <c r="R249" s="568"/>
      <c r="S249" s="568"/>
      <c r="T249" s="568"/>
      <c r="U249" s="568"/>
    </row>
    <row r="250" spans="1:21" ht="16.5" thickBot="1">
      <c r="A250" s="4"/>
      <c r="B250" s="516" t="s">
        <v>13</v>
      </c>
      <c r="C250" s="516"/>
      <c r="D250" s="517"/>
      <c r="E250" s="516" t="s">
        <v>14</v>
      </c>
      <c r="F250" s="517"/>
      <c r="G250" s="521" t="s">
        <v>15</v>
      </c>
      <c r="H250" s="522"/>
      <c r="I250" s="522"/>
      <c r="J250" s="522"/>
      <c r="K250" s="522"/>
      <c r="L250" s="522"/>
      <c r="M250" s="522"/>
      <c r="N250" s="522"/>
      <c r="O250" s="522"/>
      <c r="P250" s="522"/>
      <c r="Q250" s="522"/>
      <c r="R250" s="522"/>
      <c r="S250" s="522"/>
      <c r="T250" s="522"/>
      <c r="U250" s="523"/>
    </row>
    <row r="251" spans="1:21" ht="15.75" thickBot="1">
      <c r="A251" s="4"/>
      <c r="B251" s="519"/>
      <c r="C251" s="519"/>
      <c r="D251" s="520"/>
      <c r="E251" s="519"/>
      <c r="F251" s="520"/>
      <c r="G251" s="524" t="s">
        <v>16</v>
      </c>
      <c r="H251" s="525"/>
      <c r="I251" s="318" t="s">
        <v>17</v>
      </c>
      <c r="J251" s="319"/>
      <c r="K251" s="319"/>
      <c r="L251" s="319"/>
      <c r="M251" s="319"/>
      <c r="N251" s="320"/>
      <c r="O251" s="573" t="s">
        <v>18</v>
      </c>
      <c r="P251" s="574"/>
      <c r="Q251" s="574"/>
      <c r="R251" s="574"/>
      <c r="S251" s="574"/>
      <c r="T251" s="574"/>
      <c r="U251" s="575"/>
    </row>
    <row r="252" spans="1:21">
      <c r="A252" s="4"/>
      <c r="B252" s="519"/>
      <c r="C252" s="519"/>
      <c r="D252" s="520"/>
      <c r="E252" s="519"/>
      <c r="F252" s="520"/>
      <c r="G252" s="526"/>
      <c r="H252" s="527"/>
      <c r="I252" s="524" t="s">
        <v>19</v>
      </c>
      <c r="J252" s="576"/>
      <c r="K252" s="576"/>
      <c r="L252" s="524" t="s">
        <v>20</v>
      </c>
      <c r="M252" s="576"/>
      <c r="N252" s="525"/>
      <c r="O252" s="578" t="s">
        <v>19</v>
      </c>
      <c r="P252" s="579"/>
      <c r="Q252" s="579"/>
      <c r="R252" s="524" t="s">
        <v>20</v>
      </c>
      <c r="S252" s="576"/>
      <c r="T252" s="576"/>
      <c r="U252" s="535" t="s">
        <v>21</v>
      </c>
    </row>
    <row r="253" spans="1:21" ht="15.75" thickBot="1">
      <c r="A253" s="4"/>
      <c r="B253" s="569"/>
      <c r="C253" s="569"/>
      <c r="D253" s="570"/>
      <c r="E253" s="519"/>
      <c r="F253" s="520"/>
      <c r="G253" s="571"/>
      <c r="H253" s="572"/>
      <c r="I253" s="571"/>
      <c r="J253" s="577"/>
      <c r="K253" s="577"/>
      <c r="L253" s="571"/>
      <c r="M253" s="577"/>
      <c r="N253" s="572"/>
      <c r="O253" s="571"/>
      <c r="P253" s="577"/>
      <c r="Q253" s="577"/>
      <c r="R253" s="571"/>
      <c r="S253" s="577"/>
      <c r="T253" s="577"/>
      <c r="U253" s="536"/>
    </row>
    <row r="254" spans="1:21">
      <c r="A254" s="23"/>
      <c r="B254" s="580" t="s">
        <v>45</v>
      </c>
      <c r="C254" s="581"/>
      <c r="D254" s="582"/>
      <c r="E254" s="583"/>
      <c r="F254" s="584"/>
      <c r="G254" s="585"/>
      <c r="H254" s="609"/>
      <c r="I254" s="583"/>
      <c r="J254" s="587"/>
      <c r="K254" s="587"/>
      <c r="L254" s="587"/>
      <c r="M254" s="587"/>
      <c r="N254" s="587"/>
      <c r="O254" s="639"/>
      <c r="P254" s="640"/>
      <c r="Q254" s="640"/>
      <c r="R254" s="640"/>
      <c r="S254" s="640"/>
      <c r="T254" s="641"/>
      <c r="U254" s="160"/>
    </row>
    <row r="255" spans="1:21">
      <c r="A255" s="23"/>
      <c r="B255" s="551" t="s">
        <v>46</v>
      </c>
      <c r="C255" s="552"/>
      <c r="D255" s="553"/>
      <c r="E255" s="543" t="s">
        <v>59</v>
      </c>
      <c r="F255" s="507"/>
      <c r="G255" s="508">
        <v>960</v>
      </c>
      <c r="H255" s="509"/>
      <c r="I255" s="274">
        <v>600</v>
      </c>
      <c r="J255" s="510"/>
      <c r="K255" s="537"/>
      <c r="L255" s="274">
        <v>600</v>
      </c>
      <c r="M255" s="275"/>
      <c r="N255" s="276"/>
      <c r="O255" s="598">
        <f>+I255+O141</f>
        <v>960</v>
      </c>
      <c r="P255" s="599"/>
      <c r="Q255" s="599"/>
      <c r="R255" s="598">
        <f>+L255+R141</f>
        <v>960</v>
      </c>
      <c r="S255" s="599"/>
      <c r="T255" s="599"/>
      <c r="U255" s="162">
        <f>+R255/G255</f>
        <v>1</v>
      </c>
    </row>
    <row r="256" spans="1:21">
      <c r="A256" s="23"/>
      <c r="B256" s="551" t="s">
        <v>47</v>
      </c>
      <c r="C256" s="552"/>
      <c r="D256" s="553"/>
      <c r="E256" s="543" t="s">
        <v>60</v>
      </c>
      <c r="F256" s="507"/>
      <c r="G256" s="508">
        <v>120</v>
      </c>
      <c r="H256" s="537"/>
      <c r="I256" s="274">
        <v>75</v>
      </c>
      <c r="J256" s="510"/>
      <c r="K256" s="537"/>
      <c r="L256" s="274">
        <v>75</v>
      </c>
      <c r="M256" s="275"/>
      <c r="N256" s="276"/>
      <c r="O256" s="598">
        <f>+I256+O142</f>
        <v>120</v>
      </c>
      <c r="P256" s="599"/>
      <c r="Q256" s="599"/>
      <c r="R256" s="598">
        <f>+L256+R142</f>
        <v>120</v>
      </c>
      <c r="S256" s="599"/>
      <c r="T256" s="599"/>
      <c r="U256" s="162">
        <f t="shared" ref="U256:U269" si="16">+R256/G256</f>
        <v>1</v>
      </c>
    </row>
    <row r="257" spans="1:21">
      <c r="A257" s="23"/>
      <c r="B257" s="54" t="s">
        <v>48</v>
      </c>
      <c r="C257" s="52"/>
      <c r="D257" s="53"/>
      <c r="E257" s="506" t="s">
        <v>60</v>
      </c>
      <c r="F257" s="507"/>
      <c r="G257" s="508">
        <v>3975</v>
      </c>
      <c r="H257" s="509"/>
      <c r="I257" s="274">
        <v>330</v>
      </c>
      <c r="J257" s="275"/>
      <c r="K257" s="509"/>
      <c r="L257" s="274">
        <v>330</v>
      </c>
      <c r="M257" s="275"/>
      <c r="N257" s="276"/>
      <c r="O257" s="598">
        <f>+I257+O143</f>
        <v>555</v>
      </c>
      <c r="P257" s="599"/>
      <c r="Q257" s="599"/>
      <c r="R257" s="598">
        <f>+L257+R143</f>
        <v>555</v>
      </c>
      <c r="S257" s="599"/>
      <c r="T257" s="599"/>
      <c r="U257" s="162">
        <f t="shared" si="16"/>
        <v>0.13962264150943396</v>
      </c>
    </row>
    <row r="258" spans="1:21">
      <c r="A258" s="23"/>
      <c r="B258" s="554" t="s">
        <v>49</v>
      </c>
      <c r="C258" s="555"/>
      <c r="D258" s="556"/>
      <c r="E258" s="543"/>
      <c r="F258" s="557"/>
      <c r="G258" s="508"/>
      <c r="H258" s="537"/>
      <c r="I258" s="274"/>
      <c r="J258" s="275"/>
      <c r="K258" s="509"/>
      <c r="L258" s="274"/>
      <c r="M258" s="275"/>
      <c r="N258" s="276"/>
      <c r="O258" s="598"/>
      <c r="P258" s="599"/>
      <c r="Q258" s="599"/>
      <c r="R258" s="599"/>
      <c r="S258" s="599"/>
      <c r="T258" s="638"/>
      <c r="U258" s="162"/>
    </row>
    <row r="259" spans="1:21">
      <c r="A259" s="23"/>
      <c r="B259" s="551" t="s">
        <v>50</v>
      </c>
      <c r="C259" s="552"/>
      <c r="D259" s="553"/>
      <c r="E259" s="543" t="s">
        <v>60</v>
      </c>
      <c r="F259" s="507"/>
      <c r="G259" s="508">
        <v>120</v>
      </c>
      <c r="H259" s="537"/>
      <c r="I259" s="274">
        <v>0</v>
      </c>
      <c r="J259" s="275"/>
      <c r="K259" s="509"/>
      <c r="L259" s="274">
        <v>0</v>
      </c>
      <c r="M259" s="275"/>
      <c r="N259" s="276"/>
      <c r="O259" s="598">
        <f>+I259+O145</f>
        <v>0</v>
      </c>
      <c r="P259" s="599"/>
      <c r="Q259" s="599"/>
      <c r="R259" s="598">
        <f>+L259+R145</f>
        <v>0</v>
      </c>
      <c r="S259" s="599"/>
      <c r="T259" s="599"/>
      <c r="U259" s="162">
        <f t="shared" si="16"/>
        <v>0</v>
      </c>
    </row>
    <row r="260" spans="1:21">
      <c r="A260" s="23"/>
      <c r="B260" s="54" t="s">
        <v>51</v>
      </c>
      <c r="C260" s="52"/>
      <c r="D260" s="53"/>
      <c r="E260" s="506" t="s">
        <v>59</v>
      </c>
      <c r="F260" s="507"/>
      <c r="G260" s="508">
        <v>300</v>
      </c>
      <c r="H260" s="509"/>
      <c r="I260" s="274">
        <v>0</v>
      </c>
      <c r="J260" s="275"/>
      <c r="K260" s="509"/>
      <c r="L260" s="274">
        <v>0</v>
      </c>
      <c r="M260" s="275"/>
      <c r="N260" s="276"/>
      <c r="O260" s="598">
        <f>+I260+O146</f>
        <v>0</v>
      </c>
      <c r="P260" s="599"/>
      <c r="Q260" s="599"/>
      <c r="R260" s="598">
        <f>+L260+R146</f>
        <v>0</v>
      </c>
      <c r="S260" s="599"/>
      <c r="T260" s="599"/>
      <c r="U260" s="162">
        <f t="shared" si="16"/>
        <v>0</v>
      </c>
    </row>
    <row r="261" spans="1:21">
      <c r="A261" s="23"/>
      <c r="B261" s="551" t="s">
        <v>52</v>
      </c>
      <c r="C261" s="552"/>
      <c r="D261" s="553"/>
      <c r="E261" s="543" t="s">
        <v>59</v>
      </c>
      <c r="F261" s="507"/>
      <c r="G261" s="508">
        <v>1200</v>
      </c>
      <c r="H261" s="537"/>
      <c r="I261" s="274">
        <v>0</v>
      </c>
      <c r="J261" s="275"/>
      <c r="K261" s="509"/>
      <c r="L261" s="274">
        <v>0</v>
      </c>
      <c r="M261" s="275"/>
      <c r="N261" s="276"/>
      <c r="O261" s="598">
        <f>+I261+O147</f>
        <v>0</v>
      </c>
      <c r="P261" s="599"/>
      <c r="Q261" s="599"/>
      <c r="R261" s="598">
        <f>+L261+R147</f>
        <v>0</v>
      </c>
      <c r="S261" s="599"/>
      <c r="T261" s="599"/>
      <c r="U261" s="162">
        <f t="shared" si="16"/>
        <v>0</v>
      </c>
    </row>
    <row r="262" spans="1:21">
      <c r="A262" s="23"/>
      <c r="B262" s="554" t="s">
        <v>53</v>
      </c>
      <c r="C262" s="555"/>
      <c r="D262" s="556"/>
      <c r="E262" s="543"/>
      <c r="F262" s="557"/>
      <c r="G262" s="508"/>
      <c r="H262" s="537"/>
      <c r="I262" s="274"/>
      <c r="J262" s="275"/>
      <c r="K262" s="509"/>
      <c r="L262" s="274"/>
      <c r="M262" s="275"/>
      <c r="N262" s="276"/>
      <c r="O262" s="598"/>
      <c r="P262" s="599"/>
      <c r="Q262" s="599"/>
      <c r="R262" s="599"/>
      <c r="S262" s="599"/>
      <c r="T262" s="638"/>
      <c r="U262" s="162"/>
    </row>
    <row r="263" spans="1:21">
      <c r="A263" s="23"/>
      <c r="B263" s="551" t="s">
        <v>54</v>
      </c>
      <c r="C263" s="552"/>
      <c r="D263" s="553"/>
      <c r="E263" s="543" t="s">
        <v>59</v>
      </c>
      <c r="F263" s="507"/>
      <c r="G263" s="508">
        <v>11104</v>
      </c>
      <c r="H263" s="537"/>
      <c r="I263" s="274">
        <v>0</v>
      </c>
      <c r="J263" s="275"/>
      <c r="K263" s="509"/>
      <c r="L263" s="274">
        <v>0</v>
      </c>
      <c r="M263" s="275"/>
      <c r="N263" s="276"/>
      <c r="O263" s="598">
        <f>+I263+O149</f>
        <v>0</v>
      </c>
      <c r="P263" s="599"/>
      <c r="Q263" s="599"/>
      <c r="R263" s="598">
        <f>+L263+R149</f>
        <v>0</v>
      </c>
      <c r="S263" s="599"/>
      <c r="T263" s="599"/>
      <c r="U263" s="162">
        <f t="shared" si="16"/>
        <v>0</v>
      </c>
    </row>
    <row r="264" spans="1:21">
      <c r="A264" s="23"/>
      <c r="B264" s="54" t="s">
        <v>55</v>
      </c>
      <c r="C264" s="52"/>
      <c r="D264" s="53"/>
      <c r="E264" s="506" t="s">
        <v>60</v>
      </c>
      <c r="F264" s="507"/>
      <c r="G264" s="508">
        <v>555</v>
      </c>
      <c r="H264" s="509"/>
      <c r="I264" s="274">
        <v>0</v>
      </c>
      <c r="J264" s="275"/>
      <c r="K264" s="509"/>
      <c r="L264" s="274">
        <v>0</v>
      </c>
      <c r="M264" s="275"/>
      <c r="N264" s="276"/>
      <c r="O264" s="598">
        <f>+I264+O150</f>
        <v>0</v>
      </c>
      <c r="P264" s="599"/>
      <c r="Q264" s="599"/>
      <c r="R264" s="598">
        <f>+L264+R150</f>
        <v>0</v>
      </c>
      <c r="S264" s="599"/>
      <c r="T264" s="599"/>
      <c r="U264" s="162">
        <f t="shared" si="16"/>
        <v>0</v>
      </c>
    </row>
    <row r="265" spans="1:21">
      <c r="A265" s="23"/>
      <c r="B265" s="56" t="s">
        <v>56</v>
      </c>
      <c r="C265" s="55"/>
      <c r="D265" s="57"/>
      <c r="E265" s="49"/>
      <c r="F265" s="40"/>
      <c r="G265" s="41"/>
      <c r="H265" s="50"/>
      <c r="I265" s="42"/>
      <c r="J265" s="44"/>
      <c r="K265" s="50"/>
      <c r="L265" s="42"/>
      <c r="M265" s="44"/>
      <c r="N265" s="58"/>
      <c r="O265" s="598"/>
      <c r="P265" s="599"/>
      <c r="Q265" s="599"/>
      <c r="R265" s="599"/>
      <c r="S265" s="599"/>
      <c r="T265" s="638"/>
      <c r="U265" s="162"/>
    </row>
    <row r="266" spans="1:21">
      <c r="A266" s="23"/>
      <c r="B266" s="54" t="s">
        <v>56</v>
      </c>
      <c r="C266" s="55"/>
      <c r="D266" s="57"/>
      <c r="E266" s="506" t="s">
        <v>60</v>
      </c>
      <c r="F266" s="507"/>
      <c r="G266" s="508">
        <v>12</v>
      </c>
      <c r="H266" s="509"/>
      <c r="I266" s="274">
        <v>1</v>
      </c>
      <c r="J266" s="275"/>
      <c r="K266" s="509"/>
      <c r="L266" s="274">
        <v>1</v>
      </c>
      <c r="M266" s="275"/>
      <c r="N266" s="276"/>
      <c r="O266" s="598">
        <f>+I266+O152</f>
        <v>3</v>
      </c>
      <c r="P266" s="599"/>
      <c r="Q266" s="599"/>
      <c r="R266" s="598">
        <f>+L266+R152</f>
        <v>3</v>
      </c>
      <c r="S266" s="599"/>
      <c r="T266" s="599"/>
      <c r="U266" s="162">
        <f t="shared" si="16"/>
        <v>0.25</v>
      </c>
    </row>
    <row r="267" spans="1:21">
      <c r="A267" s="23"/>
      <c r="B267" s="54" t="s">
        <v>57</v>
      </c>
      <c r="C267" s="55"/>
      <c r="D267" s="57"/>
      <c r="E267" s="506" t="s">
        <v>60</v>
      </c>
      <c r="F267" s="507"/>
      <c r="G267" s="508">
        <v>12</v>
      </c>
      <c r="H267" s="509"/>
      <c r="I267" s="274">
        <v>1</v>
      </c>
      <c r="J267" s="275"/>
      <c r="K267" s="509"/>
      <c r="L267" s="274">
        <v>1</v>
      </c>
      <c r="M267" s="275"/>
      <c r="N267" s="276"/>
      <c r="O267" s="598">
        <f>+I267+O153</f>
        <v>3</v>
      </c>
      <c r="P267" s="599"/>
      <c r="Q267" s="599"/>
      <c r="R267" s="598">
        <f>+L267+R153</f>
        <v>3</v>
      </c>
      <c r="S267" s="599"/>
      <c r="T267" s="599"/>
      <c r="U267" s="162">
        <f t="shared" si="16"/>
        <v>0.25</v>
      </c>
    </row>
    <row r="268" spans="1:21">
      <c r="A268" s="23"/>
      <c r="B268" s="56" t="s">
        <v>58</v>
      </c>
      <c r="C268" s="55"/>
      <c r="D268" s="57"/>
      <c r="E268" s="49"/>
      <c r="F268" s="40"/>
      <c r="G268" s="41"/>
      <c r="H268" s="50"/>
      <c r="I268" s="42"/>
      <c r="J268" s="44"/>
      <c r="K268" s="50"/>
      <c r="L268" s="42"/>
      <c r="M268" s="44"/>
      <c r="N268" s="58"/>
      <c r="O268" s="598"/>
      <c r="P268" s="599"/>
      <c r="Q268" s="599"/>
      <c r="R268" s="599"/>
      <c r="S268" s="599"/>
      <c r="T268" s="638"/>
      <c r="U268" s="162"/>
    </row>
    <row r="269" spans="1:21" ht="15.75" thickBot="1">
      <c r="A269" s="23"/>
      <c r="B269" s="540" t="s">
        <v>58</v>
      </c>
      <c r="C269" s="541"/>
      <c r="D269" s="542"/>
      <c r="E269" s="543" t="s">
        <v>60</v>
      </c>
      <c r="F269" s="507"/>
      <c r="G269" s="508">
        <v>1</v>
      </c>
      <c r="H269" s="537"/>
      <c r="I269" s="546">
        <v>0</v>
      </c>
      <c r="J269" s="547"/>
      <c r="K269" s="545"/>
      <c r="L269" s="546">
        <v>0</v>
      </c>
      <c r="M269" s="547"/>
      <c r="N269" s="548"/>
      <c r="O269" s="598">
        <f>+I269+O155</f>
        <v>0</v>
      </c>
      <c r="P269" s="599"/>
      <c r="Q269" s="599"/>
      <c r="R269" s="598">
        <f>+L269+R155</f>
        <v>0</v>
      </c>
      <c r="S269" s="599"/>
      <c r="T269" s="599"/>
      <c r="U269" s="162">
        <f t="shared" si="16"/>
        <v>0</v>
      </c>
    </row>
    <row r="270" spans="1:21" ht="15.75" thickBot="1">
      <c r="A270" s="4"/>
      <c r="B270" s="549"/>
      <c r="C270" s="550"/>
      <c r="D270" s="550"/>
      <c r="E270" s="550"/>
      <c r="F270" s="550"/>
      <c r="G270" s="346"/>
      <c r="H270" s="538"/>
      <c r="I270" s="538"/>
      <c r="J270" s="538"/>
      <c r="K270" s="538"/>
      <c r="L270" s="538"/>
      <c r="M270" s="538"/>
      <c r="N270" s="539"/>
      <c r="O270" s="346"/>
      <c r="P270" s="538"/>
      <c r="Q270" s="538"/>
      <c r="R270" s="538"/>
      <c r="S270" s="538"/>
      <c r="T270" s="538"/>
      <c r="U270" s="539"/>
    </row>
    <row r="271" spans="1:21" ht="15.75" thickBot="1">
      <c r="B271" s="7"/>
      <c r="C271" s="8"/>
      <c r="D271" s="9"/>
      <c r="E271" s="10"/>
      <c r="F271" s="11"/>
      <c r="G271" s="12"/>
      <c r="H271" s="13"/>
      <c r="I271" s="14"/>
      <c r="J271" s="14"/>
      <c r="K271" s="15"/>
      <c r="L271" s="14"/>
      <c r="M271" s="15"/>
      <c r="N271" s="14"/>
      <c r="O271" s="14"/>
      <c r="P271" s="14"/>
      <c r="Q271" s="14"/>
      <c r="R271" s="15"/>
      <c r="S271" s="14"/>
      <c r="T271" s="12"/>
      <c r="U271" s="14"/>
    </row>
    <row r="272" spans="1:21" ht="16.5" thickBot="1">
      <c r="A272" s="4"/>
      <c r="B272" s="515" t="s">
        <v>23</v>
      </c>
      <c r="C272" s="516"/>
      <c r="D272" s="516"/>
      <c r="E272" s="516"/>
      <c r="F272" s="517"/>
      <c r="G272" s="521" t="s">
        <v>24</v>
      </c>
      <c r="H272" s="522"/>
      <c r="I272" s="522"/>
      <c r="J272" s="522"/>
      <c r="K272" s="522"/>
      <c r="L272" s="522"/>
      <c r="M272" s="522"/>
      <c r="N272" s="522"/>
      <c r="O272" s="522"/>
      <c r="P272" s="522"/>
      <c r="Q272" s="522"/>
      <c r="R272" s="522"/>
      <c r="S272" s="522"/>
      <c r="T272" s="522"/>
      <c r="U272" s="523"/>
    </row>
    <row r="273" spans="1:21" ht="15.75" thickBot="1">
      <c r="A273" s="4"/>
      <c r="B273" s="518"/>
      <c r="C273" s="519"/>
      <c r="D273" s="519"/>
      <c r="E273" s="519"/>
      <c r="F273" s="520"/>
      <c r="G273" s="524" t="s">
        <v>25</v>
      </c>
      <c r="H273" s="525"/>
      <c r="I273" s="519" t="s">
        <v>17</v>
      </c>
      <c r="J273" s="519"/>
      <c r="K273" s="519"/>
      <c r="L273" s="519"/>
      <c r="M273" s="519"/>
      <c r="N273" s="520"/>
      <c r="O273" s="530" t="s">
        <v>18</v>
      </c>
      <c r="P273" s="531"/>
      <c r="Q273" s="531"/>
      <c r="R273" s="531"/>
      <c r="S273" s="531"/>
      <c r="T273" s="531"/>
      <c r="U273" s="532"/>
    </row>
    <row r="274" spans="1:21" ht="15.75" thickBot="1">
      <c r="A274" s="4"/>
      <c r="B274" s="518"/>
      <c r="C274" s="519"/>
      <c r="D274" s="519"/>
      <c r="E274" s="519"/>
      <c r="F274" s="520"/>
      <c r="G274" s="526"/>
      <c r="H274" s="527"/>
      <c r="I274" s="318" t="s">
        <v>19</v>
      </c>
      <c r="J274" s="319"/>
      <c r="K274" s="320"/>
      <c r="L274" s="318" t="s">
        <v>26</v>
      </c>
      <c r="M274" s="319"/>
      <c r="N274" s="320"/>
      <c r="O274" s="318" t="s">
        <v>19</v>
      </c>
      <c r="P274" s="319"/>
      <c r="Q274" s="533"/>
      <c r="R274" s="534" t="s">
        <v>26</v>
      </c>
      <c r="S274" s="319"/>
      <c r="T274" s="320"/>
      <c r="U274" s="535" t="s">
        <v>21</v>
      </c>
    </row>
    <row r="275" spans="1:21" ht="15.75" thickBot="1">
      <c r="A275" s="4"/>
      <c r="B275" s="518"/>
      <c r="C275" s="519"/>
      <c r="D275" s="519"/>
      <c r="E275" s="519"/>
      <c r="F275" s="520"/>
      <c r="G275" s="528"/>
      <c r="H275" s="529"/>
      <c r="I275" s="47" t="s">
        <v>27</v>
      </c>
      <c r="J275" s="45" t="s">
        <v>28</v>
      </c>
      <c r="K275" s="45" t="s">
        <v>29</v>
      </c>
      <c r="L275" s="47" t="s">
        <v>27</v>
      </c>
      <c r="M275" s="45" t="s">
        <v>28</v>
      </c>
      <c r="N275" s="48" t="s">
        <v>29</v>
      </c>
      <c r="O275" s="19" t="s">
        <v>27</v>
      </c>
      <c r="P275" s="47" t="s">
        <v>28</v>
      </c>
      <c r="Q275" s="20" t="s">
        <v>29</v>
      </c>
      <c r="R275" s="21" t="s">
        <v>27</v>
      </c>
      <c r="S275" s="46" t="s">
        <v>28</v>
      </c>
      <c r="T275" s="45" t="s">
        <v>29</v>
      </c>
      <c r="U275" s="536"/>
    </row>
    <row r="276" spans="1:21" ht="15.75" customHeight="1" thickBot="1">
      <c r="A276" s="4"/>
      <c r="B276" s="497" t="s">
        <v>30</v>
      </c>
      <c r="C276" s="498"/>
      <c r="D276" s="498"/>
      <c r="E276" s="498"/>
      <c r="F276" s="498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98"/>
      <c r="R276" s="498"/>
      <c r="S276" s="498"/>
      <c r="T276" s="498"/>
      <c r="U276" s="499"/>
    </row>
    <row r="277" spans="1:21" ht="15.75" thickBot="1">
      <c r="A277" s="23"/>
      <c r="B277" s="500" t="s">
        <v>61</v>
      </c>
      <c r="C277" s="501"/>
      <c r="D277" s="501"/>
      <c r="E277" s="501"/>
      <c r="F277" s="501"/>
      <c r="G277" s="347">
        <f>SUM(G278:G290)</f>
        <v>259726.5</v>
      </c>
      <c r="H277" s="502"/>
      <c r="I277" s="161"/>
      <c r="J277" s="161">
        <f>SUM(J278:J290)</f>
        <v>47294.8</v>
      </c>
      <c r="K277" s="161"/>
      <c r="L277" s="161"/>
      <c r="M277" s="161">
        <f>SUM(M278:M290)</f>
        <v>21828.799999999999</v>
      </c>
      <c r="N277" s="161"/>
      <c r="O277" s="161"/>
      <c r="P277" s="161">
        <f>SUM(P278:P290)</f>
        <v>74984.399999999994</v>
      </c>
      <c r="Q277" s="147"/>
      <c r="R277" s="161"/>
      <c r="S277" s="161">
        <f>SUM(S278:S290)</f>
        <v>27638.69</v>
      </c>
      <c r="T277" s="147"/>
      <c r="U277" s="169">
        <f>+S277/G277</f>
        <v>0.10641459381310725</v>
      </c>
    </row>
    <row r="278" spans="1:21">
      <c r="A278" s="23"/>
      <c r="B278" s="503" t="s">
        <v>67</v>
      </c>
      <c r="C278" s="504"/>
      <c r="D278" s="504"/>
      <c r="E278" s="504"/>
      <c r="F278" s="505"/>
      <c r="G278" s="478">
        <v>118294</v>
      </c>
      <c r="H278" s="479"/>
      <c r="I278" s="26"/>
      <c r="J278" s="26">
        <v>9857.7999999999993</v>
      </c>
      <c r="K278" s="26"/>
      <c r="L278" s="26"/>
      <c r="M278" s="26">
        <v>5000</v>
      </c>
      <c r="N278" s="26"/>
      <c r="O278" s="26"/>
      <c r="P278" s="26">
        <f>+J278+P164</f>
        <v>29573.399999999998</v>
      </c>
      <c r="Q278" s="26"/>
      <c r="R278" s="26"/>
      <c r="S278" s="26">
        <f>+M278+S164</f>
        <v>5000</v>
      </c>
      <c r="T278" s="26"/>
      <c r="U278" s="166">
        <f t="shared" ref="U278:U302" si="17">+S278/G278</f>
        <v>4.2267570629110518E-2</v>
      </c>
    </row>
    <row r="279" spans="1:21">
      <c r="A279" s="23"/>
      <c r="B279" s="494" t="s">
        <v>68</v>
      </c>
      <c r="C279" s="495"/>
      <c r="D279" s="495"/>
      <c r="E279" s="495"/>
      <c r="F279" s="496"/>
      <c r="G279" s="478">
        <v>6688.5</v>
      </c>
      <c r="H279" s="479"/>
      <c r="I279" s="26"/>
      <c r="J279" s="26">
        <v>0</v>
      </c>
      <c r="K279" s="26"/>
      <c r="L279" s="26"/>
      <c r="M279" s="26">
        <v>0</v>
      </c>
      <c r="N279" s="26"/>
      <c r="O279" s="26"/>
      <c r="P279" s="26">
        <f t="shared" ref="P279:P290" si="18">+J279+P165</f>
        <v>0</v>
      </c>
      <c r="Q279" s="26"/>
      <c r="R279" s="26"/>
      <c r="S279" s="26">
        <f t="shared" ref="S279:S290" si="19">+M279+S165</f>
        <v>0</v>
      </c>
      <c r="T279" s="26"/>
      <c r="U279" s="166">
        <f t="shared" si="17"/>
        <v>0</v>
      </c>
    </row>
    <row r="280" spans="1:21">
      <c r="A280" s="23"/>
      <c r="B280" s="494" t="s">
        <v>69</v>
      </c>
      <c r="C280" s="495"/>
      <c r="D280" s="495"/>
      <c r="E280" s="495"/>
      <c r="F280" s="496"/>
      <c r="G280" s="478">
        <v>6000</v>
      </c>
      <c r="H280" s="479"/>
      <c r="I280" s="26"/>
      <c r="J280" s="26">
        <v>0</v>
      </c>
      <c r="K280" s="26"/>
      <c r="L280" s="26"/>
      <c r="M280" s="26">
        <v>0</v>
      </c>
      <c r="N280" s="26"/>
      <c r="O280" s="26"/>
      <c r="P280" s="26">
        <f t="shared" si="18"/>
        <v>0</v>
      </c>
      <c r="Q280" s="26"/>
      <c r="R280" s="26"/>
      <c r="S280" s="26">
        <f t="shared" si="19"/>
        <v>0</v>
      </c>
      <c r="T280" s="26"/>
      <c r="U280" s="166">
        <f t="shared" si="17"/>
        <v>0</v>
      </c>
    </row>
    <row r="281" spans="1:21">
      <c r="A281" s="23"/>
      <c r="B281" s="494" t="s">
        <v>70</v>
      </c>
      <c r="C281" s="495"/>
      <c r="D281" s="495"/>
      <c r="E281" s="495"/>
      <c r="F281" s="496"/>
      <c r="G281" s="478">
        <v>19200</v>
      </c>
      <c r="H281" s="479"/>
      <c r="I281" s="26"/>
      <c r="J281" s="26">
        <v>19200</v>
      </c>
      <c r="K281" s="26"/>
      <c r="L281" s="26"/>
      <c r="M281" s="26">
        <v>0</v>
      </c>
      <c r="N281" s="26"/>
      <c r="O281" s="26"/>
      <c r="P281" s="26">
        <f t="shared" si="18"/>
        <v>19200</v>
      </c>
      <c r="Q281" s="26"/>
      <c r="R281" s="26"/>
      <c r="S281" s="26">
        <f t="shared" si="19"/>
        <v>0</v>
      </c>
      <c r="T281" s="26"/>
      <c r="U281" s="166">
        <f t="shared" si="17"/>
        <v>0</v>
      </c>
    </row>
    <row r="282" spans="1:21">
      <c r="A282" s="23"/>
      <c r="B282" s="494" t="s">
        <v>71</v>
      </c>
      <c r="C282" s="495"/>
      <c r="D282" s="495"/>
      <c r="E282" s="495"/>
      <c r="F282" s="496"/>
      <c r="G282" s="478">
        <v>31500</v>
      </c>
      <c r="H282" s="479"/>
      <c r="I282" s="26"/>
      <c r="J282" s="26">
        <v>15750</v>
      </c>
      <c r="K282" s="26"/>
      <c r="L282" s="26"/>
      <c r="M282" s="26">
        <v>16000</v>
      </c>
      <c r="N282" s="26"/>
      <c r="O282" s="26"/>
      <c r="P282" s="26">
        <f t="shared" si="18"/>
        <v>15750</v>
      </c>
      <c r="Q282" s="26"/>
      <c r="R282" s="26"/>
      <c r="S282" s="26">
        <f t="shared" si="19"/>
        <v>16000</v>
      </c>
      <c r="T282" s="26"/>
      <c r="U282" s="166">
        <f t="shared" si="17"/>
        <v>0.50793650793650791</v>
      </c>
    </row>
    <row r="283" spans="1:21">
      <c r="A283" s="23"/>
      <c r="B283" s="494" t="s">
        <v>72</v>
      </c>
      <c r="C283" s="495"/>
      <c r="D283" s="495"/>
      <c r="E283" s="495"/>
      <c r="F283" s="496"/>
      <c r="G283" s="478">
        <v>6000</v>
      </c>
      <c r="H283" s="479"/>
      <c r="I283" s="26"/>
      <c r="J283" s="26">
        <v>0</v>
      </c>
      <c r="K283" s="26"/>
      <c r="L283" s="26"/>
      <c r="M283" s="26">
        <v>0</v>
      </c>
      <c r="N283" s="26"/>
      <c r="O283" s="26"/>
      <c r="P283" s="26">
        <f t="shared" si="18"/>
        <v>0</v>
      </c>
      <c r="Q283" s="26"/>
      <c r="R283" s="26"/>
      <c r="S283" s="26">
        <f t="shared" si="19"/>
        <v>0</v>
      </c>
      <c r="T283" s="26"/>
      <c r="U283" s="166">
        <f t="shared" si="17"/>
        <v>0</v>
      </c>
    </row>
    <row r="284" spans="1:21">
      <c r="A284" s="23"/>
      <c r="B284" s="494" t="s">
        <v>73</v>
      </c>
      <c r="C284" s="495"/>
      <c r="D284" s="495"/>
      <c r="E284" s="495"/>
      <c r="F284" s="496"/>
      <c r="G284" s="478">
        <v>12000</v>
      </c>
      <c r="H284" s="479"/>
      <c r="I284" s="26"/>
      <c r="J284" s="26">
        <v>0</v>
      </c>
      <c r="K284" s="26"/>
      <c r="L284" s="26"/>
      <c r="M284" s="26">
        <v>0</v>
      </c>
      <c r="N284" s="26"/>
      <c r="O284" s="26"/>
      <c r="P284" s="26">
        <f t="shared" si="18"/>
        <v>3000</v>
      </c>
      <c r="Q284" s="26"/>
      <c r="R284" s="26"/>
      <c r="S284" s="26">
        <f t="shared" si="19"/>
        <v>5000</v>
      </c>
      <c r="T284" s="26"/>
      <c r="U284" s="166">
        <f t="shared" si="17"/>
        <v>0.41666666666666669</v>
      </c>
    </row>
    <row r="285" spans="1:21">
      <c r="A285" s="23"/>
      <c r="B285" s="494" t="s">
        <v>65</v>
      </c>
      <c r="C285" s="495"/>
      <c r="D285" s="495"/>
      <c r="E285" s="495"/>
      <c r="F285" s="496"/>
      <c r="G285" s="478">
        <v>6200</v>
      </c>
      <c r="H285" s="479"/>
      <c r="I285" s="26"/>
      <c r="J285" s="26">
        <v>0</v>
      </c>
      <c r="K285" s="26"/>
      <c r="L285" s="26"/>
      <c r="M285" s="26">
        <v>0</v>
      </c>
      <c r="N285" s="26"/>
      <c r="O285" s="26"/>
      <c r="P285" s="26">
        <f t="shared" si="18"/>
        <v>0</v>
      </c>
      <c r="Q285" s="26"/>
      <c r="R285" s="26"/>
      <c r="S285" s="26">
        <f t="shared" si="19"/>
        <v>0</v>
      </c>
      <c r="T285" s="26"/>
      <c r="U285" s="166">
        <f t="shared" si="17"/>
        <v>0</v>
      </c>
    </row>
    <row r="286" spans="1:21">
      <c r="A286" s="23"/>
      <c r="B286" s="494" t="s">
        <v>74</v>
      </c>
      <c r="C286" s="495"/>
      <c r="D286" s="495"/>
      <c r="E286" s="495"/>
      <c r="F286" s="496"/>
      <c r="G286" s="478">
        <v>6000</v>
      </c>
      <c r="H286" s="479"/>
      <c r="I286" s="26"/>
      <c r="J286" s="26">
        <v>500</v>
      </c>
      <c r="K286" s="26"/>
      <c r="L286" s="26"/>
      <c r="M286" s="26">
        <v>309.8</v>
      </c>
      <c r="N286" s="26"/>
      <c r="O286" s="26"/>
      <c r="P286" s="26">
        <f t="shared" si="18"/>
        <v>1500</v>
      </c>
      <c r="Q286" s="26"/>
      <c r="R286" s="26"/>
      <c r="S286" s="26">
        <f t="shared" si="19"/>
        <v>1119.69</v>
      </c>
      <c r="T286" s="26"/>
      <c r="U286" s="166">
        <f t="shared" si="17"/>
        <v>0.186615</v>
      </c>
    </row>
    <row r="287" spans="1:21">
      <c r="A287" s="23"/>
      <c r="B287" s="494" t="s">
        <v>66</v>
      </c>
      <c r="C287" s="495"/>
      <c r="D287" s="495"/>
      <c r="E287" s="495"/>
      <c r="F287" s="496"/>
      <c r="G287" s="478">
        <v>24000</v>
      </c>
      <c r="H287" s="479"/>
      <c r="I287" s="26"/>
      <c r="J287" s="26">
        <v>0</v>
      </c>
      <c r="K287" s="26"/>
      <c r="L287" s="26"/>
      <c r="M287" s="26">
        <v>0</v>
      </c>
      <c r="N287" s="26"/>
      <c r="O287" s="26"/>
      <c r="P287" s="26">
        <f t="shared" si="18"/>
        <v>0</v>
      </c>
      <c r="Q287" s="26"/>
      <c r="R287" s="26"/>
      <c r="S287" s="26">
        <f t="shared" si="19"/>
        <v>0</v>
      </c>
      <c r="T287" s="26"/>
      <c r="U287" s="166">
        <f t="shared" si="17"/>
        <v>0</v>
      </c>
    </row>
    <row r="288" spans="1:21">
      <c r="A288" s="23"/>
      <c r="B288" s="494" t="s">
        <v>75</v>
      </c>
      <c r="C288" s="495"/>
      <c r="D288" s="495"/>
      <c r="E288" s="495"/>
      <c r="F288" s="496"/>
      <c r="G288" s="478">
        <v>12000</v>
      </c>
      <c r="H288" s="479"/>
      <c r="I288" s="26"/>
      <c r="J288" s="26">
        <v>1000</v>
      </c>
      <c r="K288" s="26"/>
      <c r="L288" s="26"/>
      <c r="M288" s="26">
        <v>0</v>
      </c>
      <c r="N288" s="26"/>
      <c r="O288" s="26"/>
      <c r="P288" s="26">
        <f t="shared" si="18"/>
        <v>3000</v>
      </c>
      <c r="Q288" s="26"/>
      <c r="R288" s="26"/>
      <c r="S288" s="26">
        <f t="shared" si="19"/>
        <v>0</v>
      </c>
      <c r="T288" s="26"/>
      <c r="U288" s="166">
        <f t="shared" si="17"/>
        <v>0</v>
      </c>
    </row>
    <row r="289" spans="1:22">
      <c r="A289" s="23"/>
      <c r="B289" s="494" t="s">
        <v>76</v>
      </c>
      <c r="C289" s="495"/>
      <c r="D289" s="495"/>
      <c r="E289" s="495"/>
      <c r="F289" s="496"/>
      <c r="G289" s="478">
        <v>8244</v>
      </c>
      <c r="H289" s="479"/>
      <c r="I289" s="26"/>
      <c r="J289" s="26">
        <v>687</v>
      </c>
      <c r="K289" s="26"/>
      <c r="L289" s="26"/>
      <c r="M289" s="26">
        <v>519</v>
      </c>
      <c r="N289" s="26"/>
      <c r="O289" s="26"/>
      <c r="P289" s="26">
        <f t="shared" si="18"/>
        <v>2061</v>
      </c>
      <c r="Q289" s="26"/>
      <c r="R289" s="26"/>
      <c r="S289" s="26">
        <f t="shared" si="19"/>
        <v>519</v>
      </c>
      <c r="T289" s="26"/>
      <c r="U289" s="166">
        <f t="shared" si="17"/>
        <v>6.2954876273653565E-2</v>
      </c>
    </row>
    <row r="290" spans="1:22" ht="15.75" thickBot="1">
      <c r="A290" s="23"/>
      <c r="B290" s="494" t="s">
        <v>77</v>
      </c>
      <c r="C290" s="495"/>
      <c r="D290" s="495"/>
      <c r="E290" s="495"/>
      <c r="F290" s="496"/>
      <c r="G290" s="513">
        <v>3600</v>
      </c>
      <c r="H290" s="514"/>
      <c r="I290" s="26"/>
      <c r="J290" s="26">
        <v>300</v>
      </c>
      <c r="K290" s="26"/>
      <c r="L290" s="26"/>
      <c r="M290" s="26">
        <v>0</v>
      </c>
      <c r="N290" s="26"/>
      <c r="O290" s="26"/>
      <c r="P290" s="26">
        <f t="shared" si="18"/>
        <v>900</v>
      </c>
      <c r="Q290" s="26"/>
      <c r="R290" s="26"/>
      <c r="S290" s="26">
        <f t="shared" si="19"/>
        <v>0</v>
      </c>
      <c r="T290" s="26"/>
      <c r="U290" s="166">
        <f t="shared" si="17"/>
        <v>0</v>
      </c>
    </row>
    <row r="291" spans="1:22" ht="15.75" thickBot="1">
      <c r="A291" s="23"/>
      <c r="B291" s="500" t="s">
        <v>53</v>
      </c>
      <c r="C291" s="501"/>
      <c r="D291" s="501"/>
      <c r="E291" s="501"/>
      <c r="F291" s="501"/>
      <c r="G291" s="502">
        <f>SUM(G292:H294)</f>
        <v>626374.5</v>
      </c>
      <c r="H291" s="502"/>
      <c r="I291" s="161"/>
      <c r="J291" s="161">
        <f>SUM(J292:J294)</f>
        <v>0</v>
      </c>
      <c r="K291" s="161"/>
      <c r="L291" s="161"/>
      <c r="M291" s="161">
        <f>SUM(M292:M294)</f>
        <v>0</v>
      </c>
      <c r="N291" s="161"/>
      <c r="O291" s="161"/>
      <c r="P291" s="161">
        <f>SUM(P292:P294)</f>
        <v>0</v>
      </c>
      <c r="Q291" s="161"/>
      <c r="R291" s="161"/>
      <c r="S291" s="161">
        <f>SUM(S292:S294)</f>
        <v>0</v>
      </c>
      <c r="T291" s="147"/>
      <c r="U291" s="169">
        <f t="shared" si="17"/>
        <v>0</v>
      </c>
    </row>
    <row r="292" spans="1:22">
      <c r="A292" s="23"/>
      <c r="B292" s="494" t="s">
        <v>79</v>
      </c>
      <c r="C292" s="495"/>
      <c r="D292" s="495"/>
      <c r="E292" s="495"/>
      <c r="F292" s="496"/>
      <c r="G292" s="492">
        <v>118800</v>
      </c>
      <c r="H292" s="493"/>
      <c r="I292" s="26"/>
      <c r="J292" s="26">
        <v>0</v>
      </c>
      <c r="K292" s="26"/>
      <c r="L292" s="26"/>
      <c r="M292" s="26">
        <v>0</v>
      </c>
      <c r="N292" s="26"/>
      <c r="O292" s="26"/>
      <c r="P292" s="26">
        <f t="shared" ref="P292:P294" si="20">+J292+P178</f>
        <v>0</v>
      </c>
      <c r="Q292" s="26"/>
      <c r="R292" s="26"/>
      <c r="S292" s="26">
        <f t="shared" ref="S292:S294" si="21">+M292+S178</f>
        <v>0</v>
      </c>
      <c r="T292" s="26"/>
      <c r="U292" s="166">
        <f t="shared" si="17"/>
        <v>0</v>
      </c>
    </row>
    <row r="293" spans="1:22">
      <c r="A293" s="23"/>
      <c r="B293" s="494" t="s">
        <v>80</v>
      </c>
      <c r="C293" s="495"/>
      <c r="D293" s="495"/>
      <c r="E293" s="495"/>
      <c r="F293" s="496"/>
      <c r="G293" s="478">
        <v>414774.5</v>
      </c>
      <c r="H293" s="479"/>
      <c r="I293" s="26"/>
      <c r="J293" s="26">
        <v>0</v>
      </c>
      <c r="K293" s="26"/>
      <c r="L293" s="26"/>
      <c r="M293" s="26">
        <v>0</v>
      </c>
      <c r="N293" s="26"/>
      <c r="O293" s="26"/>
      <c r="P293" s="26">
        <f t="shared" si="20"/>
        <v>0</v>
      </c>
      <c r="Q293" s="26"/>
      <c r="R293" s="26"/>
      <c r="S293" s="26">
        <f t="shared" si="21"/>
        <v>0</v>
      </c>
      <c r="T293" s="26"/>
      <c r="U293" s="166">
        <f t="shared" si="17"/>
        <v>0</v>
      </c>
    </row>
    <row r="294" spans="1:22" ht="15.75" thickBot="1">
      <c r="A294" s="23"/>
      <c r="B294" s="494" t="s">
        <v>81</v>
      </c>
      <c r="C294" s="495"/>
      <c r="D294" s="495"/>
      <c r="E294" s="495"/>
      <c r="F294" s="496"/>
      <c r="G294" s="513">
        <v>92800</v>
      </c>
      <c r="H294" s="514"/>
      <c r="I294" s="26"/>
      <c r="J294" s="26">
        <v>0</v>
      </c>
      <c r="K294" s="26"/>
      <c r="L294" s="26"/>
      <c r="M294" s="26">
        <v>0</v>
      </c>
      <c r="N294" s="26"/>
      <c r="O294" s="26"/>
      <c r="P294" s="26">
        <f t="shared" si="20"/>
        <v>0</v>
      </c>
      <c r="Q294" s="26"/>
      <c r="R294" s="26"/>
      <c r="S294" s="26">
        <f t="shared" si="21"/>
        <v>0</v>
      </c>
      <c r="T294" s="26"/>
      <c r="U294" s="166">
        <f t="shared" si="17"/>
        <v>0</v>
      </c>
    </row>
    <row r="295" spans="1:22" s="168" customFormat="1" ht="15.75" customHeight="1" thickBot="1">
      <c r="A295" s="167"/>
      <c r="B295" s="335" t="s">
        <v>31</v>
      </c>
      <c r="C295" s="336"/>
      <c r="D295" s="336"/>
      <c r="E295" s="336"/>
      <c r="F295" s="336"/>
      <c r="G295" s="511">
        <f>SUM(G296:H301)</f>
        <v>458826.5</v>
      </c>
      <c r="H295" s="512"/>
      <c r="I295" s="235"/>
      <c r="J295" s="235">
        <f>SUM(J296:J301)</f>
        <v>18364</v>
      </c>
      <c r="K295" s="235"/>
      <c r="L295" s="235"/>
      <c r="M295" s="235">
        <f>SUM(M296:M301)</f>
        <v>15087.66</v>
      </c>
      <c r="N295" s="235"/>
      <c r="O295" s="235"/>
      <c r="P295" s="235">
        <f>SUM(P296:P301)</f>
        <v>55092</v>
      </c>
      <c r="Q295" s="235"/>
      <c r="R295" s="235"/>
      <c r="S295" s="235">
        <f>SUM(S296:S301)</f>
        <v>36742.68</v>
      </c>
      <c r="T295" s="235"/>
      <c r="U295" s="236">
        <f t="shared" si="17"/>
        <v>8.0079681535395186E-2</v>
      </c>
    </row>
    <row r="296" spans="1:22">
      <c r="A296" s="23"/>
      <c r="B296" s="494" t="s">
        <v>82</v>
      </c>
      <c r="C296" s="495"/>
      <c r="D296" s="495"/>
      <c r="E296" s="495"/>
      <c r="F296" s="496"/>
      <c r="G296" s="492">
        <v>126314.5</v>
      </c>
      <c r="H296" s="493"/>
      <c r="I296" s="26"/>
      <c r="J296" s="26">
        <v>0</v>
      </c>
      <c r="K296" s="26"/>
      <c r="L296" s="26"/>
      <c r="M296" s="26">
        <v>0</v>
      </c>
      <c r="N296" s="26"/>
      <c r="O296" s="26"/>
      <c r="P296" s="26">
        <f t="shared" ref="P296:P301" si="22">+J296+P182</f>
        <v>0</v>
      </c>
      <c r="Q296" s="26"/>
      <c r="R296" s="26"/>
      <c r="S296" s="26">
        <f t="shared" ref="S296:S301" si="23">+M296+S182</f>
        <v>0</v>
      </c>
      <c r="T296" s="26"/>
      <c r="U296" s="166">
        <f t="shared" si="17"/>
        <v>0</v>
      </c>
    </row>
    <row r="297" spans="1:22">
      <c r="A297" s="23"/>
      <c r="B297" s="494" t="s">
        <v>83</v>
      </c>
      <c r="C297" s="495"/>
      <c r="D297" s="495"/>
      <c r="E297" s="495"/>
      <c r="F297" s="496"/>
      <c r="G297" s="478">
        <v>149500</v>
      </c>
      <c r="H297" s="479"/>
      <c r="I297" s="26"/>
      <c r="J297" s="26">
        <v>11500</v>
      </c>
      <c r="K297" s="26"/>
      <c r="L297" s="26"/>
      <c r="M297" s="26">
        <v>10044.94</v>
      </c>
      <c r="N297" s="26"/>
      <c r="O297" s="26"/>
      <c r="P297" s="26">
        <f t="shared" si="22"/>
        <v>34500</v>
      </c>
      <c r="Q297" s="26"/>
      <c r="R297" s="26"/>
      <c r="S297" s="26">
        <f t="shared" si="23"/>
        <v>31699.96</v>
      </c>
      <c r="T297" s="26"/>
      <c r="U297" s="166">
        <f t="shared" si="17"/>
        <v>0.21203986622073578</v>
      </c>
    </row>
    <row r="298" spans="1:22">
      <c r="A298" s="23"/>
      <c r="B298" s="494" t="s">
        <v>84</v>
      </c>
      <c r="C298" s="495"/>
      <c r="D298" s="495"/>
      <c r="E298" s="495"/>
      <c r="F298" s="496"/>
      <c r="G298" s="478">
        <v>89232</v>
      </c>
      <c r="H298" s="479"/>
      <c r="I298" s="26"/>
      <c r="J298" s="26">
        <v>6864</v>
      </c>
      <c r="K298" s="26"/>
      <c r="L298" s="26"/>
      <c r="M298" s="26">
        <v>5042.72</v>
      </c>
      <c r="N298" s="26"/>
      <c r="O298" s="26"/>
      <c r="P298" s="26">
        <f t="shared" si="22"/>
        <v>20592</v>
      </c>
      <c r="Q298" s="26"/>
      <c r="R298" s="26"/>
      <c r="S298" s="26">
        <f t="shared" si="23"/>
        <v>5042.72</v>
      </c>
      <c r="T298" s="26"/>
      <c r="U298" s="166">
        <f t="shared" si="17"/>
        <v>5.6512461897077287E-2</v>
      </c>
    </row>
    <row r="299" spans="1:22">
      <c r="A299" s="23"/>
      <c r="B299" s="494" t="s">
        <v>85</v>
      </c>
      <c r="C299" s="495"/>
      <c r="D299" s="495"/>
      <c r="E299" s="495"/>
      <c r="F299" s="496"/>
      <c r="G299" s="478">
        <v>34500</v>
      </c>
      <c r="H299" s="479"/>
      <c r="I299" s="26"/>
      <c r="J299" s="26">
        <v>0</v>
      </c>
      <c r="K299" s="26"/>
      <c r="L299" s="26"/>
      <c r="M299" s="26">
        <v>0</v>
      </c>
      <c r="N299" s="26"/>
      <c r="O299" s="26"/>
      <c r="P299" s="26">
        <f t="shared" si="22"/>
        <v>0</v>
      </c>
      <c r="Q299" s="26"/>
      <c r="R299" s="26"/>
      <c r="S299" s="26">
        <f t="shared" si="23"/>
        <v>0</v>
      </c>
      <c r="T299" s="26"/>
      <c r="U299" s="166">
        <f t="shared" si="17"/>
        <v>0</v>
      </c>
    </row>
    <row r="300" spans="1:22">
      <c r="A300" s="23"/>
      <c r="B300" s="494" t="s">
        <v>86</v>
      </c>
      <c r="C300" s="495"/>
      <c r="D300" s="495"/>
      <c r="E300" s="495"/>
      <c r="F300" s="496"/>
      <c r="G300" s="478">
        <v>14820</v>
      </c>
      <c r="H300" s="479"/>
      <c r="I300" s="26"/>
      <c r="J300" s="26">
        <v>0</v>
      </c>
      <c r="K300" s="26"/>
      <c r="L300" s="26"/>
      <c r="M300" s="26">
        <v>0</v>
      </c>
      <c r="N300" s="26"/>
      <c r="O300" s="26"/>
      <c r="P300" s="26">
        <f t="shared" si="22"/>
        <v>0</v>
      </c>
      <c r="Q300" s="26"/>
      <c r="R300" s="26"/>
      <c r="S300" s="26">
        <f t="shared" si="23"/>
        <v>0</v>
      </c>
      <c r="T300" s="26"/>
      <c r="U300" s="166">
        <f t="shared" si="17"/>
        <v>0</v>
      </c>
    </row>
    <row r="301" spans="1:22" ht="15.75" thickBot="1">
      <c r="A301" s="23"/>
      <c r="B301" s="494" t="s">
        <v>87</v>
      </c>
      <c r="C301" s="495"/>
      <c r="D301" s="495"/>
      <c r="E301" s="495"/>
      <c r="F301" s="496"/>
      <c r="G301" s="478">
        <v>44460</v>
      </c>
      <c r="H301" s="479"/>
      <c r="I301" s="26"/>
      <c r="J301" s="26">
        <v>0</v>
      </c>
      <c r="K301" s="26"/>
      <c r="L301" s="26"/>
      <c r="M301" s="26">
        <v>0</v>
      </c>
      <c r="N301" s="26"/>
      <c r="O301" s="26"/>
      <c r="P301" s="26">
        <f t="shared" si="22"/>
        <v>0</v>
      </c>
      <c r="Q301" s="26"/>
      <c r="R301" s="26"/>
      <c r="S301" s="26">
        <f t="shared" si="23"/>
        <v>0</v>
      </c>
      <c r="T301" s="26"/>
      <c r="U301" s="166">
        <f t="shared" si="17"/>
        <v>0</v>
      </c>
    </row>
    <row r="302" spans="1:22" s="168" customFormat="1" ht="12.75" thickBot="1">
      <c r="A302" s="167"/>
      <c r="B302" s="343" t="s">
        <v>22</v>
      </c>
      <c r="C302" s="344"/>
      <c r="D302" s="344"/>
      <c r="E302" s="344"/>
      <c r="F302" s="345"/>
      <c r="G302" s="346">
        <f>+G277+G291+G295</f>
        <v>1344927.5</v>
      </c>
      <c r="H302" s="347"/>
      <c r="I302" s="171"/>
      <c r="J302" s="171">
        <f>+J277+J291+J295</f>
        <v>65658.8</v>
      </c>
      <c r="K302" s="171"/>
      <c r="L302" s="171"/>
      <c r="M302" s="171">
        <f>+M277+M291+M295</f>
        <v>36916.46</v>
      </c>
      <c r="N302" s="171"/>
      <c r="O302" s="171"/>
      <c r="P302" s="171">
        <f>+P277+P291+P295</f>
        <v>130076.4</v>
      </c>
      <c r="Q302" s="171"/>
      <c r="R302" s="171"/>
      <c r="S302" s="171">
        <f>+S277+S291+S295</f>
        <v>64381.369999999995</v>
      </c>
      <c r="T302" s="147"/>
      <c r="U302" s="170">
        <f t="shared" si="17"/>
        <v>4.7869769931836469E-2</v>
      </c>
    </row>
    <row r="303" spans="1:22" ht="15.75" thickBot="1">
      <c r="C303" s="27"/>
      <c r="I303" s="28"/>
      <c r="L303" s="28"/>
      <c r="N303" s="28"/>
      <c r="U303" s="28"/>
    </row>
    <row r="304" spans="1:22" ht="15.75" thickBot="1">
      <c r="B304" s="311" t="s">
        <v>32</v>
      </c>
      <c r="C304" s="312"/>
      <c r="D304" s="312"/>
      <c r="E304" s="312"/>
      <c r="F304" s="312"/>
      <c r="G304" s="312"/>
      <c r="H304" s="312"/>
      <c r="I304" s="312"/>
      <c r="J304" s="312"/>
      <c r="K304" s="312"/>
      <c r="L304" s="312"/>
      <c r="M304" s="312"/>
      <c r="N304" s="312"/>
      <c r="O304" s="312"/>
      <c r="P304" s="312"/>
      <c r="Q304" s="312"/>
      <c r="R304" s="312"/>
      <c r="S304" s="312"/>
      <c r="T304" s="312"/>
      <c r="U304" s="313"/>
      <c r="V304" s="29"/>
    </row>
    <row r="305" spans="1:21" ht="15.75" customHeight="1" thickBot="1">
      <c r="B305" s="314"/>
      <c r="C305" s="315"/>
      <c r="D305" s="318" t="s">
        <v>16</v>
      </c>
      <c r="E305" s="319"/>
      <c r="F305" s="319"/>
      <c r="G305" s="319"/>
      <c r="H305" s="319"/>
      <c r="I305" s="320"/>
      <c r="J305" s="318" t="s">
        <v>33</v>
      </c>
      <c r="K305" s="319"/>
      <c r="L305" s="319"/>
      <c r="M305" s="319"/>
      <c r="N305" s="319"/>
      <c r="O305" s="320"/>
      <c r="P305" s="318" t="s">
        <v>18</v>
      </c>
      <c r="Q305" s="319"/>
      <c r="R305" s="319"/>
      <c r="S305" s="319"/>
      <c r="T305" s="319"/>
      <c r="U305" s="30"/>
    </row>
    <row r="306" spans="1:21" ht="15.75" thickBot="1">
      <c r="B306" s="316"/>
      <c r="C306" s="317"/>
      <c r="D306" s="321" t="s">
        <v>27</v>
      </c>
      <c r="E306" s="322"/>
      <c r="F306" s="322" t="s">
        <v>28</v>
      </c>
      <c r="G306" s="322"/>
      <c r="H306" s="323" t="s">
        <v>29</v>
      </c>
      <c r="I306" s="324"/>
      <c r="J306" s="321" t="s">
        <v>27</v>
      </c>
      <c r="K306" s="322"/>
      <c r="L306" s="322" t="s">
        <v>28</v>
      </c>
      <c r="M306" s="322"/>
      <c r="N306" s="323" t="s">
        <v>29</v>
      </c>
      <c r="O306" s="324"/>
      <c r="P306" s="321" t="s">
        <v>27</v>
      </c>
      <c r="Q306" s="322"/>
      <c r="R306" s="322" t="s">
        <v>28</v>
      </c>
      <c r="S306" s="322"/>
      <c r="T306" s="323" t="s">
        <v>29</v>
      </c>
      <c r="U306" s="324"/>
    </row>
    <row r="307" spans="1:21" ht="22.5" customHeight="1">
      <c r="A307" s="23"/>
      <c r="B307" s="325" t="s">
        <v>34</v>
      </c>
      <c r="C307" s="326"/>
      <c r="D307" s="327"/>
      <c r="E307" s="328"/>
      <c r="F307" s="328">
        <f>+G291+G277</f>
        <v>886101</v>
      </c>
      <c r="G307" s="328"/>
      <c r="H307" s="328"/>
      <c r="I307" s="329"/>
      <c r="J307" s="327"/>
      <c r="K307" s="328"/>
      <c r="L307" s="328">
        <f>+M277+M291</f>
        <v>21828.799999999999</v>
      </c>
      <c r="M307" s="328"/>
      <c r="N307" s="328"/>
      <c r="O307" s="329"/>
      <c r="P307" s="327"/>
      <c r="Q307" s="328"/>
      <c r="R307" s="328">
        <f>+S277+S291</f>
        <v>27638.69</v>
      </c>
      <c r="S307" s="328"/>
      <c r="T307" s="328"/>
      <c r="U307" s="329"/>
    </row>
    <row r="308" spans="1:21" ht="24.75" customHeight="1" thickBot="1">
      <c r="A308" s="4"/>
      <c r="B308" s="303" t="s">
        <v>35</v>
      </c>
      <c r="C308" s="304"/>
      <c r="D308" s="305"/>
      <c r="E308" s="306"/>
      <c r="F308" s="306">
        <f>+G295</f>
        <v>458826.5</v>
      </c>
      <c r="G308" s="306"/>
      <c r="H308" s="306"/>
      <c r="I308" s="307"/>
      <c r="J308" s="305"/>
      <c r="K308" s="306"/>
      <c r="L308" s="306">
        <f>+M295</f>
        <v>15087.66</v>
      </c>
      <c r="M308" s="306"/>
      <c r="N308" s="306"/>
      <c r="O308" s="307"/>
      <c r="P308" s="305"/>
      <c r="Q308" s="306"/>
      <c r="R308" s="306">
        <f>+S295</f>
        <v>36742.68</v>
      </c>
      <c r="S308" s="306"/>
      <c r="T308" s="306"/>
      <c r="U308" s="307"/>
    </row>
    <row r="309" spans="1:21" ht="15.75" thickBot="1">
      <c r="A309" s="23"/>
      <c r="B309" s="31" t="s">
        <v>22</v>
      </c>
      <c r="C309" s="32"/>
      <c r="D309" s="308"/>
      <c r="E309" s="309"/>
      <c r="F309" s="309">
        <f>SUM(F307:F308)</f>
        <v>1344927.5</v>
      </c>
      <c r="G309" s="309"/>
      <c r="H309" s="309"/>
      <c r="I309" s="310"/>
      <c r="J309" s="308"/>
      <c r="K309" s="309"/>
      <c r="L309" s="309">
        <f>SUM(L307:L308)</f>
        <v>36916.46</v>
      </c>
      <c r="M309" s="309"/>
      <c r="N309" s="309"/>
      <c r="O309" s="310"/>
      <c r="P309" s="308"/>
      <c r="Q309" s="309"/>
      <c r="R309" s="309">
        <f>SUM(R307:R308)</f>
        <v>64381.369999999995</v>
      </c>
      <c r="S309" s="309"/>
      <c r="T309" s="309"/>
      <c r="U309" s="310"/>
    </row>
    <row r="310" spans="1:21">
      <c r="A310" s="23"/>
      <c r="B310" s="47"/>
      <c r="C310" s="47"/>
      <c r="D310" s="47"/>
      <c r="E310" s="47"/>
      <c r="F310" s="39"/>
      <c r="G310" s="39"/>
      <c r="H310" s="51"/>
      <c r="I310" s="51"/>
      <c r="J310" s="39"/>
      <c r="K310" s="39"/>
      <c r="L310" s="39"/>
      <c r="M310" s="51"/>
      <c r="N310" s="39"/>
      <c r="O310" s="51"/>
      <c r="P310" s="51"/>
      <c r="Q310" s="39"/>
      <c r="R310" s="23"/>
      <c r="S310" s="23"/>
      <c r="T310" s="23"/>
      <c r="U310" s="23"/>
    </row>
    <row r="311" spans="1:21" ht="15.75" thickBot="1">
      <c r="A311" s="23"/>
      <c r="B311" s="47"/>
      <c r="C311" s="47"/>
      <c r="D311" s="47"/>
      <c r="E311" s="47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23"/>
      <c r="S311" s="23"/>
      <c r="T311" s="23"/>
      <c r="U311" s="23"/>
    </row>
    <row r="312" spans="1:21" ht="15.75" thickBot="1">
      <c r="B312" s="480" t="s">
        <v>36</v>
      </c>
      <c r="C312" s="481"/>
      <c r="D312" s="481"/>
      <c r="E312" s="316"/>
      <c r="F312" s="482"/>
      <c r="G312" s="482"/>
      <c r="H312" s="482"/>
      <c r="I312" s="482"/>
      <c r="J312" s="482"/>
      <c r="K312" s="482"/>
      <c r="L312" s="482"/>
      <c r="M312" s="482"/>
      <c r="N312" s="482"/>
      <c r="O312" s="482"/>
      <c r="P312" s="482"/>
      <c r="Q312" s="482"/>
      <c r="R312" s="482"/>
      <c r="S312" s="482"/>
      <c r="T312" s="482"/>
      <c r="U312" s="482"/>
    </row>
    <row r="313" spans="1:21">
      <c r="B313" s="483"/>
      <c r="C313" s="484"/>
      <c r="D313" s="484"/>
      <c r="E313" s="484"/>
      <c r="F313" s="484"/>
      <c r="G313" s="484"/>
      <c r="H313" s="484"/>
      <c r="I313" s="484"/>
      <c r="J313" s="484"/>
      <c r="K313" s="484"/>
      <c r="L313" s="484"/>
      <c r="M313" s="484"/>
      <c r="N313" s="484"/>
      <c r="O313" s="484"/>
      <c r="P313" s="484"/>
      <c r="Q313" s="484"/>
      <c r="R313" s="484"/>
      <c r="S313" s="484"/>
      <c r="T313" s="484"/>
      <c r="U313" s="485"/>
    </row>
    <row r="314" spans="1:21">
      <c r="B314" s="486"/>
      <c r="C314" s="487"/>
      <c r="D314" s="487"/>
      <c r="E314" s="487"/>
      <c r="F314" s="487"/>
      <c r="G314" s="487"/>
      <c r="H314" s="487"/>
      <c r="I314" s="487"/>
      <c r="J314" s="487"/>
      <c r="K314" s="487"/>
      <c r="L314" s="487"/>
      <c r="M314" s="487"/>
      <c r="N314" s="487"/>
      <c r="O314" s="487"/>
      <c r="P314" s="487"/>
      <c r="Q314" s="487"/>
      <c r="R314" s="487"/>
      <c r="S314" s="487"/>
      <c r="T314" s="487"/>
      <c r="U314" s="488"/>
    </row>
    <row r="315" spans="1:21">
      <c r="B315" s="486"/>
      <c r="C315" s="487"/>
      <c r="D315" s="487"/>
      <c r="E315" s="487"/>
      <c r="F315" s="487"/>
      <c r="G315" s="487"/>
      <c r="H315" s="487"/>
      <c r="I315" s="487"/>
      <c r="J315" s="487"/>
      <c r="K315" s="487"/>
      <c r="L315" s="487"/>
      <c r="M315" s="487"/>
      <c r="N315" s="487"/>
      <c r="O315" s="487"/>
      <c r="P315" s="487"/>
      <c r="Q315" s="487"/>
      <c r="R315" s="487"/>
      <c r="S315" s="487"/>
      <c r="T315" s="487"/>
      <c r="U315" s="488"/>
    </row>
    <row r="316" spans="1:21">
      <c r="B316" s="486"/>
      <c r="C316" s="487"/>
      <c r="D316" s="487"/>
      <c r="E316" s="487"/>
      <c r="F316" s="487"/>
      <c r="G316" s="487"/>
      <c r="H316" s="487"/>
      <c r="I316" s="487"/>
      <c r="J316" s="487"/>
      <c r="K316" s="487"/>
      <c r="L316" s="487"/>
      <c r="M316" s="487"/>
      <c r="N316" s="487"/>
      <c r="O316" s="487"/>
      <c r="P316" s="487"/>
      <c r="Q316" s="487"/>
      <c r="R316" s="487"/>
      <c r="S316" s="487"/>
      <c r="T316" s="487"/>
      <c r="U316" s="488"/>
    </row>
    <row r="317" spans="1:21">
      <c r="B317" s="486"/>
      <c r="C317" s="487"/>
      <c r="D317" s="487"/>
      <c r="E317" s="487"/>
      <c r="F317" s="487"/>
      <c r="G317" s="487"/>
      <c r="H317" s="487"/>
      <c r="I317" s="487"/>
      <c r="J317" s="487"/>
      <c r="K317" s="487"/>
      <c r="L317" s="487"/>
      <c r="M317" s="487"/>
      <c r="N317" s="487"/>
      <c r="O317" s="487"/>
      <c r="P317" s="487"/>
      <c r="Q317" s="487"/>
      <c r="R317" s="487"/>
      <c r="S317" s="487"/>
      <c r="T317" s="487"/>
      <c r="U317" s="488"/>
    </row>
    <row r="318" spans="1:21">
      <c r="B318" s="486"/>
      <c r="C318" s="487"/>
      <c r="D318" s="487"/>
      <c r="E318" s="487"/>
      <c r="F318" s="487"/>
      <c r="G318" s="487"/>
      <c r="H318" s="487"/>
      <c r="I318" s="487"/>
      <c r="J318" s="487"/>
      <c r="K318" s="487"/>
      <c r="L318" s="487"/>
      <c r="M318" s="487"/>
      <c r="N318" s="487"/>
      <c r="O318" s="487"/>
      <c r="P318" s="487"/>
      <c r="Q318" s="487"/>
      <c r="R318" s="487"/>
      <c r="S318" s="487"/>
      <c r="T318" s="487"/>
      <c r="U318" s="488"/>
    </row>
    <row r="319" spans="1:21" ht="15.75" thickBot="1">
      <c r="B319" s="489"/>
      <c r="C319" s="490"/>
      <c r="D319" s="490"/>
      <c r="E319" s="490"/>
      <c r="F319" s="490"/>
      <c r="G319" s="490"/>
      <c r="H319" s="490"/>
      <c r="I319" s="490"/>
      <c r="J319" s="490"/>
      <c r="K319" s="490"/>
      <c r="L319" s="490"/>
      <c r="M319" s="490"/>
      <c r="N319" s="490"/>
      <c r="O319" s="490"/>
      <c r="P319" s="490"/>
      <c r="Q319" s="490"/>
      <c r="R319" s="490"/>
      <c r="S319" s="490"/>
      <c r="T319" s="490"/>
      <c r="U319" s="491"/>
    </row>
    <row r="320" spans="1:21">
      <c r="B320" s="23"/>
    </row>
    <row r="321" spans="2:21">
      <c r="B321" s="23"/>
      <c r="G321" s="35"/>
      <c r="H321" s="35"/>
      <c r="N321" s="35"/>
      <c r="P321" s="35"/>
    </row>
    <row r="322" spans="2:21">
      <c r="H322" s="36"/>
      <c r="I322" s="626" t="s">
        <v>37</v>
      </c>
      <c r="J322" s="626"/>
      <c r="K322" s="626"/>
      <c r="L322" s="626"/>
      <c r="M322" s="626"/>
      <c r="N322" s="626"/>
      <c r="Q322" s="626" t="s">
        <v>38</v>
      </c>
      <c r="R322" s="626"/>
      <c r="S322" s="626"/>
      <c r="T322" s="626"/>
      <c r="U322" s="626"/>
    </row>
    <row r="323" spans="2:21">
      <c r="B323" s="642" t="s">
        <v>39</v>
      </c>
      <c r="C323" s="642"/>
      <c r="D323" s="642"/>
      <c r="E323" s="642"/>
      <c r="F323" s="642"/>
      <c r="G323" s="37"/>
      <c r="H323" s="37"/>
      <c r="I323" s="627"/>
      <c r="J323" s="627"/>
      <c r="K323" s="627"/>
      <c r="L323" s="627"/>
      <c r="M323" s="627"/>
      <c r="N323" s="627"/>
      <c r="O323" s="37"/>
      <c r="P323" s="37"/>
      <c r="Q323" s="629" t="s">
        <v>1</v>
      </c>
      <c r="R323" s="629"/>
      <c r="S323" s="629"/>
      <c r="T323" s="629"/>
      <c r="U323" s="629"/>
    </row>
    <row r="324" spans="2:21">
      <c r="B324" s="629"/>
      <c r="C324" s="629"/>
      <c r="D324" s="629"/>
      <c r="E324" s="629"/>
      <c r="F324" s="629"/>
      <c r="G324" s="137"/>
      <c r="H324" s="137"/>
      <c r="I324" s="627"/>
      <c r="J324" s="627"/>
      <c r="K324" s="627"/>
      <c r="L324" s="627"/>
      <c r="M324" s="627"/>
      <c r="N324" s="627"/>
      <c r="O324" s="137"/>
      <c r="P324" s="137"/>
      <c r="Q324" s="629"/>
      <c r="R324" s="629"/>
      <c r="S324" s="629"/>
      <c r="T324" s="629"/>
      <c r="U324" s="629"/>
    </row>
    <row r="325" spans="2:21">
      <c r="B325" s="629"/>
      <c r="C325" s="629"/>
      <c r="D325" s="629"/>
      <c r="E325" s="629"/>
      <c r="F325" s="629"/>
      <c r="G325" s="137"/>
      <c r="H325" s="137"/>
      <c r="I325" s="627"/>
      <c r="J325" s="627"/>
      <c r="K325" s="627"/>
      <c r="L325" s="627"/>
      <c r="M325" s="627"/>
      <c r="N325" s="627"/>
      <c r="O325" s="137"/>
      <c r="P325" s="137"/>
      <c r="Q325" s="629"/>
      <c r="R325" s="629"/>
      <c r="S325" s="629"/>
      <c r="T325" s="629"/>
      <c r="U325" s="629"/>
    </row>
    <row r="326" spans="2:21">
      <c r="B326" s="629"/>
      <c r="C326" s="629"/>
      <c r="D326" s="629"/>
      <c r="E326" s="629"/>
      <c r="F326" s="629"/>
      <c r="G326" s="137"/>
      <c r="H326" s="137"/>
      <c r="I326" s="627"/>
      <c r="J326" s="627"/>
      <c r="K326" s="627"/>
      <c r="L326" s="627"/>
      <c r="M326" s="627"/>
      <c r="N326" s="627"/>
      <c r="O326" s="137"/>
      <c r="P326" s="137"/>
      <c r="Q326" s="629"/>
      <c r="R326" s="629"/>
      <c r="S326" s="629"/>
      <c r="T326" s="629"/>
      <c r="U326" s="629"/>
    </row>
    <row r="327" spans="2:21" ht="15.75" thickBot="1">
      <c r="B327" s="482"/>
      <c r="C327" s="482"/>
      <c r="D327" s="482"/>
      <c r="E327" s="482"/>
      <c r="F327" s="482"/>
      <c r="I327" s="628"/>
      <c r="J327" s="628"/>
      <c r="K327" s="628"/>
      <c r="L327" s="628"/>
      <c r="M327" s="628"/>
      <c r="N327" s="628"/>
      <c r="Q327" s="482"/>
      <c r="R327" s="482"/>
      <c r="S327" s="482"/>
      <c r="T327" s="482"/>
      <c r="U327" s="482"/>
    </row>
    <row r="328" spans="2:21">
      <c r="B328" s="630" t="s">
        <v>88</v>
      </c>
      <c r="C328" s="630"/>
      <c r="D328" s="630"/>
      <c r="E328" s="630"/>
      <c r="F328" s="630"/>
      <c r="I328" s="630" t="s">
        <v>89</v>
      </c>
      <c r="J328" s="630"/>
      <c r="K328" s="630"/>
      <c r="L328" s="630"/>
      <c r="M328" s="630"/>
      <c r="N328" s="630"/>
      <c r="Q328" s="631" t="s">
        <v>90</v>
      </c>
      <c r="R328" s="631"/>
      <c r="S328" s="631"/>
      <c r="T328" s="631"/>
      <c r="U328" s="631"/>
    </row>
    <row r="329" spans="2:21">
      <c r="B329" s="637" t="s">
        <v>91</v>
      </c>
      <c r="C329" s="637"/>
      <c r="D329" s="637"/>
      <c r="E329" s="637"/>
      <c r="F329" s="637"/>
      <c r="I329" s="632" t="s">
        <v>92</v>
      </c>
      <c r="J329" s="632"/>
      <c r="K329" s="632"/>
      <c r="L329" s="632"/>
      <c r="M329" s="632"/>
      <c r="N329" s="632"/>
      <c r="O329" s="151"/>
      <c r="P329" s="151"/>
      <c r="Q329" s="632" t="s">
        <v>93</v>
      </c>
      <c r="R329" s="632"/>
      <c r="S329" s="632"/>
      <c r="T329" s="632"/>
      <c r="U329" s="632"/>
    </row>
    <row r="330" spans="2:21">
      <c r="B330" s="23"/>
    </row>
    <row r="331" spans="2:21">
      <c r="B331" s="23"/>
      <c r="I331" s="626" t="s">
        <v>41</v>
      </c>
      <c r="J331" s="626"/>
      <c r="K331" s="626"/>
      <c r="L331" s="626"/>
      <c r="M331" s="626"/>
      <c r="N331" s="626"/>
    </row>
    <row r="332" spans="2:21">
      <c r="B332" s="302" t="s">
        <v>118</v>
      </c>
      <c r="C332" s="302"/>
      <c r="D332" s="302"/>
      <c r="E332" s="302"/>
      <c r="F332" s="302"/>
      <c r="I332" s="302" t="s">
        <v>40</v>
      </c>
      <c r="J332" s="302"/>
      <c r="K332" s="302"/>
      <c r="L332" s="302"/>
      <c r="M332" s="302"/>
      <c r="N332" s="302"/>
      <c r="Q332" s="302" t="s">
        <v>42</v>
      </c>
      <c r="R332" s="302"/>
      <c r="S332" s="302"/>
      <c r="T332" s="302"/>
      <c r="U332" s="302"/>
    </row>
    <row r="333" spans="2:21">
      <c r="B333" s="629"/>
      <c r="C333" s="629"/>
      <c r="D333" s="629"/>
      <c r="E333" s="629"/>
      <c r="F333" s="629"/>
      <c r="I333" s="302"/>
      <c r="J333" s="302"/>
      <c r="K333" s="302"/>
      <c r="L333" s="302"/>
      <c r="M333" s="302"/>
      <c r="N333" s="302"/>
      <c r="Q333" s="629"/>
      <c r="R333" s="629"/>
      <c r="S333" s="629"/>
      <c r="T333" s="629"/>
      <c r="U333" s="629"/>
    </row>
    <row r="334" spans="2:21">
      <c r="B334" s="629"/>
      <c r="C334" s="629"/>
      <c r="D334" s="629"/>
      <c r="E334" s="629"/>
      <c r="F334" s="629"/>
      <c r="I334" s="302"/>
      <c r="J334" s="302"/>
      <c r="K334" s="302"/>
      <c r="L334" s="302"/>
      <c r="M334" s="302"/>
      <c r="N334" s="302"/>
      <c r="Q334" s="629"/>
      <c r="R334" s="629"/>
      <c r="S334" s="629"/>
      <c r="T334" s="629"/>
      <c r="U334" s="629"/>
    </row>
    <row r="335" spans="2:21">
      <c r="B335" s="629"/>
      <c r="C335" s="629"/>
      <c r="D335" s="629"/>
      <c r="E335" s="629"/>
      <c r="F335" s="629"/>
      <c r="I335" s="302"/>
      <c r="J335" s="302"/>
      <c r="K335" s="302"/>
      <c r="L335" s="302"/>
      <c r="M335" s="302"/>
      <c r="N335" s="302"/>
      <c r="Q335" s="629"/>
      <c r="R335" s="629"/>
      <c r="S335" s="629"/>
      <c r="T335" s="629"/>
      <c r="U335" s="629"/>
    </row>
    <row r="336" spans="2:21" ht="15.75" thickBot="1">
      <c r="B336" s="482"/>
      <c r="C336" s="482"/>
      <c r="D336" s="482"/>
      <c r="E336" s="482"/>
      <c r="F336" s="482"/>
      <c r="G336" s="38"/>
      <c r="H336" s="38"/>
      <c r="I336" s="633"/>
      <c r="J336" s="633"/>
      <c r="K336" s="633"/>
      <c r="L336" s="633"/>
      <c r="M336" s="633"/>
      <c r="N336" s="633"/>
      <c r="O336" s="38"/>
      <c r="P336" s="38"/>
      <c r="Q336" s="482"/>
      <c r="R336" s="482"/>
      <c r="S336" s="482"/>
      <c r="T336" s="482"/>
      <c r="U336" s="482"/>
    </row>
    <row r="337" spans="2:21">
      <c r="B337" s="630" t="s">
        <v>94</v>
      </c>
      <c r="C337" s="630"/>
      <c r="D337" s="630"/>
      <c r="E337" s="630"/>
      <c r="F337" s="630"/>
      <c r="G337" s="152"/>
      <c r="H337" s="152"/>
      <c r="I337" s="630" t="s">
        <v>95</v>
      </c>
      <c r="J337" s="630"/>
      <c r="K337" s="630"/>
      <c r="L337" s="630"/>
      <c r="M337" s="630"/>
      <c r="N337" s="630"/>
      <c r="O337" s="38"/>
      <c r="P337" s="38"/>
      <c r="Q337" s="630" t="s">
        <v>96</v>
      </c>
      <c r="R337" s="630"/>
      <c r="S337" s="630"/>
      <c r="T337" s="630"/>
      <c r="U337" s="630"/>
    </row>
    <row r="338" spans="2:21" s="268" customFormat="1" ht="34.5" customHeight="1">
      <c r="B338" s="610" t="s">
        <v>97</v>
      </c>
      <c r="C338" s="610"/>
      <c r="D338" s="610"/>
      <c r="E338" s="610"/>
      <c r="F338" s="610"/>
      <c r="I338" s="610" t="s">
        <v>98</v>
      </c>
      <c r="J338" s="610"/>
      <c r="K338" s="610"/>
      <c r="L338" s="610"/>
      <c r="M338" s="610"/>
      <c r="N338" s="610"/>
      <c r="Q338" s="610" t="s">
        <v>99</v>
      </c>
      <c r="R338" s="610"/>
      <c r="S338" s="610"/>
      <c r="T338" s="610"/>
      <c r="U338" s="610"/>
    </row>
    <row r="339" spans="2:21">
      <c r="B339" s="23"/>
    </row>
    <row r="348" spans="2:21"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2:21"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2:21"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2:21"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2:21" ht="25.5" customHeight="1">
      <c r="B352" s="446" t="s">
        <v>0</v>
      </c>
      <c r="C352" s="446"/>
      <c r="D352" s="446"/>
      <c r="E352" s="446"/>
      <c r="F352" s="446"/>
      <c r="G352" s="446"/>
      <c r="H352" s="446"/>
      <c r="I352" s="446"/>
      <c r="J352" s="446"/>
      <c r="K352" s="446"/>
      <c r="L352" s="446"/>
      <c r="M352" s="446"/>
      <c r="N352" s="446"/>
      <c r="O352" s="446"/>
      <c r="P352" s="446"/>
      <c r="Q352" s="446"/>
      <c r="R352" s="446"/>
      <c r="S352" s="446"/>
      <c r="T352" s="446"/>
      <c r="U352" s="446"/>
    </row>
    <row r="353" spans="1:21">
      <c r="F353" t="s">
        <v>1</v>
      </c>
    </row>
    <row r="354" spans="1:21" ht="21.75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15.75" thickBot="1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5" customHeight="1">
      <c r="B356" s="463" t="s">
        <v>2</v>
      </c>
      <c r="C356" s="464"/>
      <c r="D356" s="464"/>
      <c r="E356" s="464"/>
      <c r="F356" s="465"/>
      <c r="G356" s="466" t="s">
        <v>123</v>
      </c>
      <c r="H356" s="467"/>
      <c r="I356" s="467"/>
      <c r="J356" s="467"/>
      <c r="K356" s="467"/>
      <c r="L356" s="467"/>
      <c r="M356" s="467"/>
      <c r="N356" s="467"/>
      <c r="O356" s="467"/>
      <c r="P356" s="467"/>
      <c r="Q356" s="467"/>
      <c r="R356" s="467"/>
      <c r="S356" s="467"/>
      <c r="T356" s="467"/>
      <c r="U356" s="468"/>
    </row>
    <row r="357" spans="1:21">
      <c r="A357" s="4"/>
      <c r="B357" s="469" t="s">
        <v>3</v>
      </c>
      <c r="C357" s="470"/>
      <c r="D357" s="470"/>
      <c r="E357" s="470"/>
      <c r="F357" s="471"/>
      <c r="G357" s="620" t="s">
        <v>100</v>
      </c>
      <c r="H357" s="621"/>
      <c r="I357" s="621"/>
      <c r="J357" s="621"/>
      <c r="K357" s="621"/>
      <c r="L357" s="621"/>
      <c r="M357" s="621"/>
      <c r="N357" s="621"/>
      <c r="O357" s="621"/>
      <c r="P357" s="621"/>
      <c r="Q357" s="621"/>
      <c r="R357" s="621"/>
      <c r="S357" s="621"/>
      <c r="T357" s="621"/>
      <c r="U357" s="622"/>
    </row>
    <row r="358" spans="1:21">
      <c r="A358" s="4"/>
      <c r="B358" s="463" t="s">
        <v>4</v>
      </c>
      <c r="C358" s="464"/>
      <c r="D358" s="464"/>
      <c r="E358" s="464"/>
      <c r="F358" s="465"/>
      <c r="G358" s="623" t="s">
        <v>43</v>
      </c>
      <c r="H358" s="624"/>
      <c r="I358" s="624"/>
      <c r="J358" s="624"/>
      <c r="K358" s="624"/>
      <c r="L358" s="624"/>
      <c r="M358" s="624"/>
      <c r="N358" s="624"/>
      <c r="O358" s="624"/>
      <c r="P358" s="624"/>
      <c r="Q358" s="624"/>
      <c r="R358" s="624"/>
      <c r="S358" s="624"/>
      <c r="T358" s="624"/>
      <c r="U358" s="625"/>
    </row>
    <row r="359" spans="1:21" ht="15" customHeight="1">
      <c r="A359" s="4"/>
      <c r="B359" s="463" t="s">
        <v>5</v>
      </c>
      <c r="C359" s="464"/>
      <c r="D359" s="464"/>
      <c r="E359" s="464"/>
      <c r="F359" s="465"/>
      <c r="G359" s="634" t="s">
        <v>63</v>
      </c>
      <c r="H359" s="635"/>
      <c r="I359" s="635"/>
      <c r="J359" s="635"/>
      <c r="K359" s="635"/>
      <c r="L359" s="635"/>
      <c r="M359" s="635"/>
      <c r="N359" s="635"/>
      <c r="O359" s="635"/>
      <c r="P359" s="635"/>
      <c r="Q359" s="635"/>
      <c r="R359" s="635"/>
      <c r="S359" s="635"/>
      <c r="T359" s="635"/>
      <c r="U359" s="636"/>
    </row>
    <row r="360" spans="1:21" ht="15" customHeight="1">
      <c r="A360" s="4"/>
      <c r="B360" s="463" t="s">
        <v>6</v>
      </c>
      <c r="C360" s="464"/>
      <c r="D360" s="464"/>
      <c r="E360" s="464"/>
      <c r="F360" s="465"/>
      <c r="G360" s="600" t="s">
        <v>7</v>
      </c>
      <c r="H360" s="601"/>
      <c r="I360" s="590"/>
      <c r="J360" s="591"/>
      <c r="K360" s="591"/>
      <c r="L360" s="592"/>
      <c r="M360" s="5" t="s">
        <v>8</v>
      </c>
      <c r="N360" s="617">
        <v>1344927.5</v>
      </c>
      <c r="O360" s="591"/>
      <c r="P360" s="591"/>
      <c r="Q360" s="592"/>
      <c r="R360" s="602" t="s">
        <v>9</v>
      </c>
      <c r="S360" s="601"/>
      <c r="T360" s="590"/>
      <c r="U360" s="603"/>
    </row>
    <row r="361" spans="1:21">
      <c r="A361" s="4"/>
      <c r="B361" s="463" t="s">
        <v>10</v>
      </c>
      <c r="C361" s="464"/>
      <c r="D361" s="464"/>
      <c r="E361" s="464"/>
      <c r="F361" s="465"/>
      <c r="G361" s="618" t="s">
        <v>7</v>
      </c>
      <c r="H361" s="589"/>
      <c r="I361" s="619"/>
      <c r="J361" s="594"/>
      <c r="K361" s="594"/>
      <c r="L361" s="595"/>
      <c r="M361" s="5" t="s">
        <v>8</v>
      </c>
      <c r="N361" s="593"/>
      <c r="O361" s="594"/>
      <c r="P361" s="594"/>
      <c r="Q361" s="595"/>
      <c r="R361" s="596"/>
      <c r="S361" s="588"/>
      <c r="T361" s="588"/>
      <c r="U361" s="597"/>
    </row>
    <row r="362" spans="1:21" ht="15.75" thickBot="1">
      <c r="A362" s="4"/>
      <c r="B362" s="463" t="s">
        <v>11</v>
      </c>
      <c r="C362" s="464"/>
      <c r="D362" s="464"/>
      <c r="E362" s="464"/>
      <c r="F362" s="465"/>
      <c r="G362" s="611" t="s">
        <v>106</v>
      </c>
      <c r="H362" s="612"/>
      <c r="I362" s="612"/>
      <c r="J362" s="612"/>
      <c r="K362" s="612"/>
      <c r="L362" s="612"/>
      <c r="M362" s="612"/>
      <c r="N362" s="612"/>
      <c r="O362" s="612"/>
      <c r="P362" s="612"/>
      <c r="Q362" s="612"/>
      <c r="R362" s="612"/>
      <c r="S362" s="612"/>
      <c r="T362" s="612"/>
      <c r="U362" s="613"/>
    </row>
    <row r="363" spans="1:21" ht="15.75" customHeight="1" thickBot="1">
      <c r="A363" s="4"/>
      <c r="B363" s="562" t="s">
        <v>12</v>
      </c>
      <c r="C363" s="563"/>
      <c r="D363" s="563"/>
      <c r="E363" s="563"/>
      <c r="F363" s="564"/>
      <c r="G363" s="614" t="s">
        <v>64</v>
      </c>
      <c r="H363" s="615"/>
      <c r="I363" s="615"/>
      <c r="J363" s="615"/>
      <c r="K363" s="615"/>
      <c r="L363" s="615"/>
      <c r="M363" s="615"/>
      <c r="N363" s="615"/>
      <c r="O363" s="615"/>
      <c r="P363" s="615"/>
      <c r="Q363" s="615"/>
      <c r="R363" s="615"/>
      <c r="S363" s="615"/>
      <c r="T363" s="615"/>
      <c r="U363" s="616"/>
    </row>
    <row r="364" spans="1:21" ht="15.75" thickBot="1">
      <c r="B364" s="568"/>
      <c r="C364" s="568"/>
      <c r="D364" s="568"/>
      <c r="E364" s="568"/>
      <c r="F364" s="568"/>
      <c r="G364" s="568"/>
      <c r="H364" s="568"/>
      <c r="I364" s="568"/>
      <c r="J364" s="568"/>
      <c r="K364" s="568"/>
      <c r="L364" s="568"/>
      <c r="M364" s="568"/>
      <c r="N364" s="568"/>
      <c r="O364" s="568"/>
      <c r="P364" s="568"/>
      <c r="Q364" s="568"/>
      <c r="R364" s="568"/>
      <c r="S364" s="568"/>
      <c r="T364" s="568"/>
      <c r="U364" s="568"/>
    </row>
    <row r="365" spans="1:21" ht="16.5" thickBot="1">
      <c r="A365" s="4"/>
      <c r="B365" s="516" t="s">
        <v>13</v>
      </c>
      <c r="C365" s="516"/>
      <c r="D365" s="517"/>
      <c r="E365" s="516" t="s">
        <v>14</v>
      </c>
      <c r="F365" s="517"/>
      <c r="G365" s="521" t="s">
        <v>15</v>
      </c>
      <c r="H365" s="522"/>
      <c r="I365" s="522"/>
      <c r="J365" s="522"/>
      <c r="K365" s="522"/>
      <c r="L365" s="522"/>
      <c r="M365" s="522"/>
      <c r="N365" s="522"/>
      <c r="O365" s="522"/>
      <c r="P365" s="522"/>
      <c r="Q365" s="522"/>
      <c r="R365" s="522"/>
      <c r="S365" s="522"/>
      <c r="T365" s="522"/>
      <c r="U365" s="523"/>
    </row>
    <row r="366" spans="1:21" ht="15.75" thickBot="1">
      <c r="A366" s="4"/>
      <c r="B366" s="519"/>
      <c r="C366" s="519"/>
      <c r="D366" s="520"/>
      <c r="E366" s="519"/>
      <c r="F366" s="520"/>
      <c r="G366" s="524" t="s">
        <v>16</v>
      </c>
      <c r="H366" s="525"/>
      <c r="I366" s="318" t="s">
        <v>17</v>
      </c>
      <c r="J366" s="319"/>
      <c r="K366" s="319"/>
      <c r="L366" s="319"/>
      <c r="M366" s="319"/>
      <c r="N366" s="320"/>
      <c r="O366" s="573" t="s">
        <v>18</v>
      </c>
      <c r="P366" s="574"/>
      <c r="Q366" s="574"/>
      <c r="R366" s="574"/>
      <c r="S366" s="574"/>
      <c r="T366" s="574"/>
      <c r="U366" s="575"/>
    </row>
    <row r="367" spans="1:21">
      <c r="A367" s="4"/>
      <c r="B367" s="519"/>
      <c r="C367" s="519"/>
      <c r="D367" s="520"/>
      <c r="E367" s="519"/>
      <c r="F367" s="520"/>
      <c r="G367" s="526"/>
      <c r="H367" s="527"/>
      <c r="I367" s="524" t="s">
        <v>19</v>
      </c>
      <c r="J367" s="576"/>
      <c r="K367" s="576"/>
      <c r="L367" s="524" t="s">
        <v>20</v>
      </c>
      <c r="M367" s="576"/>
      <c r="N367" s="525"/>
      <c r="O367" s="578" t="s">
        <v>19</v>
      </c>
      <c r="P367" s="579"/>
      <c r="Q367" s="579"/>
      <c r="R367" s="524" t="s">
        <v>20</v>
      </c>
      <c r="S367" s="576"/>
      <c r="T367" s="576"/>
      <c r="U367" s="535" t="s">
        <v>21</v>
      </c>
    </row>
    <row r="368" spans="1:21" ht="15.75" thickBot="1">
      <c r="A368" s="4"/>
      <c r="B368" s="569"/>
      <c r="C368" s="569"/>
      <c r="D368" s="570"/>
      <c r="E368" s="519"/>
      <c r="F368" s="520"/>
      <c r="G368" s="571"/>
      <c r="H368" s="572"/>
      <c r="I368" s="571"/>
      <c r="J368" s="577"/>
      <c r="K368" s="577"/>
      <c r="L368" s="571"/>
      <c r="M368" s="577"/>
      <c r="N368" s="572"/>
      <c r="O368" s="571"/>
      <c r="P368" s="577"/>
      <c r="Q368" s="577"/>
      <c r="R368" s="571"/>
      <c r="S368" s="577"/>
      <c r="T368" s="577"/>
      <c r="U368" s="536"/>
    </row>
    <row r="369" spans="1:21">
      <c r="A369" s="23"/>
      <c r="B369" s="580" t="s">
        <v>45</v>
      </c>
      <c r="C369" s="581"/>
      <c r="D369" s="582"/>
      <c r="E369" s="583"/>
      <c r="F369" s="584"/>
      <c r="G369" s="585"/>
      <c r="H369" s="609"/>
      <c r="I369" s="583"/>
      <c r="J369" s="587"/>
      <c r="K369" s="587"/>
      <c r="L369" s="587"/>
      <c r="M369" s="587"/>
      <c r="N369" s="587"/>
      <c r="O369" s="585"/>
      <c r="P369" s="587"/>
      <c r="Q369" s="587"/>
      <c r="R369" s="587"/>
      <c r="S369" s="587"/>
      <c r="T369" s="587"/>
      <c r="U369" s="160"/>
    </row>
    <row r="370" spans="1:21">
      <c r="A370" s="23"/>
      <c r="B370" s="551" t="s">
        <v>46</v>
      </c>
      <c r="C370" s="552"/>
      <c r="D370" s="553"/>
      <c r="E370" s="543" t="s">
        <v>59</v>
      </c>
      <c r="F370" s="507"/>
      <c r="G370" s="508">
        <v>960</v>
      </c>
      <c r="H370" s="509"/>
      <c r="I370" s="274">
        <v>0</v>
      </c>
      <c r="J370" s="510"/>
      <c r="K370" s="537"/>
      <c r="L370" s="274">
        <v>0</v>
      </c>
      <c r="M370" s="275"/>
      <c r="N370" s="276"/>
      <c r="O370" s="508">
        <f>+I370+O255</f>
        <v>960</v>
      </c>
      <c r="P370" s="510"/>
      <c r="Q370" s="510"/>
      <c r="R370" s="508">
        <f>+L370+R255</f>
        <v>960</v>
      </c>
      <c r="S370" s="510"/>
      <c r="T370" s="510"/>
      <c r="U370" s="162">
        <f>+R370/G370</f>
        <v>1</v>
      </c>
    </row>
    <row r="371" spans="1:21">
      <c r="A371" s="23"/>
      <c r="B371" s="551" t="s">
        <v>47</v>
      </c>
      <c r="C371" s="552"/>
      <c r="D371" s="553"/>
      <c r="E371" s="543" t="s">
        <v>60</v>
      </c>
      <c r="F371" s="507"/>
      <c r="G371" s="508">
        <v>120</v>
      </c>
      <c r="H371" s="537"/>
      <c r="I371" s="274">
        <v>0</v>
      </c>
      <c r="J371" s="510"/>
      <c r="K371" s="537"/>
      <c r="L371" s="274">
        <v>0</v>
      </c>
      <c r="M371" s="275"/>
      <c r="N371" s="276"/>
      <c r="O371" s="508">
        <f>+I371+O256</f>
        <v>120</v>
      </c>
      <c r="P371" s="510"/>
      <c r="Q371" s="510"/>
      <c r="R371" s="508">
        <f>+L371+R256</f>
        <v>120</v>
      </c>
      <c r="S371" s="510"/>
      <c r="T371" s="510"/>
      <c r="U371" s="162">
        <f t="shared" ref="U371:U384" si="24">+R371/G371</f>
        <v>1</v>
      </c>
    </row>
    <row r="372" spans="1:21">
      <c r="A372" s="23"/>
      <c r="B372" s="54" t="s">
        <v>48</v>
      </c>
      <c r="C372" s="52"/>
      <c r="D372" s="53"/>
      <c r="E372" s="506" t="s">
        <v>60</v>
      </c>
      <c r="F372" s="507"/>
      <c r="G372" s="508">
        <v>3975</v>
      </c>
      <c r="H372" s="509"/>
      <c r="I372" s="274">
        <v>480</v>
      </c>
      <c r="J372" s="275"/>
      <c r="K372" s="509"/>
      <c r="L372" s="274">
        <v>480</v>
      </c>
      <c r="M372" s="275"/>
      <c r="N372" s="276"/>
      <c r="O372" s="508">
        <f>+I372+O257</f>
        <v>1035</v>
      </c>
      <c r="P372" s="510"/>
      <c r="Q372" s="510"/>
      <c r="R372" s="508">
        <f>+L372+R257</f>
        <v>1035</v>
      </c>
      <c r="S372" s="510"/>
      <c r="T372" s="510"/>
      <c r="U372" s="162">
        <f t="shared" si="24"/>
        <v>0.26037735849056604</v>
      </c>
    </row>
    <row r="373" spans="1:21">
      <c r="A373" s="23"/>
      <c r="B373" s="554" t="s">
        <v>49</v>
      </c>
      <c r="C373" s="555"/>
      <c r="D373" s="556"/>
      <c r="E373" s="543"/>
      <c r="F373" s="557"/>
      <c r="G373" s="508"/>
      <c r="H373" s="537"/>
      <c r="I373" s="274"/>
      <c r="J373" s="275"/>
      <c r="K373" s="509"/>
      <c r="L373" s="274"/>
      <c r="M373" s="275"/>
      <c r="N373" s="276"/>
      <c r="O373" s="508"/>
      <c r="P373" s="275"/>
      <c r="Q373" s="558"/>
      <c r="R373" s="510"/>
      <c r="S373" s="275"/>
      <c r="T373" s="558"/>
      <c r="U373" s="162"/>
    </row>
    <row r="374" spans="1:21">
      <c r="A374" s="23"/>
      <c r="B374" s="551" t="s">
        <v>50</v>
      </c>
      <c r="C374" s="552"/>
      <c r="D374" s="553"/>
      <c r="E374" s="543" t="s">
        <v>60</v>
      </c>
      <c r="F374" s="507"/>
      <c r="G374" s="508">
        <v>120</v>
      </c>
      <c r="H374" s="537"/>
      <c r="I374" s="274">
        <v>0</v>
      </c>
      <c r="J374" s="275"/>
      <c r="K374" s="509"/>
      <c r="L374" s="274">
        <v>0</v>
      </c>
      <c r="M374" s="275"/>
      <c r="N374" s="276"/>
      <c r="O374" s="508">
        <f>+I374+O259</f>
        <v>0</v>
      </c>
      <c r="P374" s="510"/>
      <c r="Q374" s="510"/>
      <c r="R374" s="508">
        <f>+L374+R259</f>
        <v>0</v>
      </c>
      <c r="S374" s="510"/>
      <c r="T374" s="510"/>
      <c r="U374" s="162">
        <f t="shared" si="24"/>
        <v>0</v>
      </c>
    </row>
    <row r="375" spans="1:21">
      <c r="A375" s="23"/>
      <c r="B375" s="54" t="s">
        <v>51</v>
      </c>
      <c r="C375" s="52"/>
      <c r="D375" s="53"/>
      <c r="E375" s="506" t="s">
        <v>59</v>
      </c>
      <c r="F375" s="507"/>
      <c r="G375" s="508">
        <v>300</v>
      </c>
      <c r="H375" s="509"/>
      <c r="I375" s="274">
        <v>0</v>
      </c>
      <c r="J375" s="275"/>
      <c r="K375" s="509"/>
      <c r="L375" s="274">
        <v>0</v>
      </c>
      <c r="M375" s="275"/>
      <c r="N375" s="276"/>
      <c r="O375" s="508">
        <f>+I375+O260</f>
        <v>0</v>
      </c>
      <c r="P375" s="510"/>
      <c r="Q375" s="510"/>
      <c r="R375" s="508">
        <f>+L375+R260</f>
        <v>0</v>
      </c>
      <c r="S375" s="510"/>
      <c r="T375" s="510"/>
      <c r="U375" s="162">
        <f t="shared" si="24"/>
        <v>0</v>
      </c>
    </row>
    <row r="376" spans="1:21">
      <c r="A376" s="23"/>
      <c r="B376" s="551" t="s">
        <v>52</v>
      </c>
      <c r="C376" s="552"/>
      <c r="D376" s="553"/>
      <c r="E376" s="543" t="s">
        <v>59</v>
      </c>
      <c r="F376" s="507"/>
      <c r="G376" s="508">
        <v>1200</v>
      </c>
      <c r="H376" s="537"/>
      <c r="I376" s="274">
        <v>0</v>
      </c>
      <c r="J376" s="275"/>
      <c r="K376" s="509"/>
      <c r="L376" s="274">
        <v>0</v>
      </c>
      <c r="M376" s="275"/>
      <c r="N376" s="276"/>
      <c r="O376" s="508">
        <f>+I376+O261</f>
        <v>0</v>
      </c>
      <c r="P376" s="510"/>
      <c r="Q376" s="510"/>
      <c r="R376" s="508">
        <f>+L376+R261</f>
        <v>0</v>
      </c>
      <c r="S376" s="510"/>
      <c r="T376" s="510"/>
      <c r="U376" s="162">
        <f t="shared" si="24"/>
        <v>0</v>
      </c>
    </row>
    <row r="377" spans="1:21">
      <c r="A377" s="23"/>
      <c r="B377" s="554" t="s">
        <v>53</v>
      </c>
      <c r="C377" s="555"/>
      <c r="D377" s="556"/>
      <c r="E377" s="543"/>
      <c r="F377" s="557"/>
      <c r="G377" s="508"/>
      <c r="H377" s="537"/>
      <c r="I377" s="274"/>
      <c r="J377" s="275"/>
      <c r="K377" s="509"/>
      <c r="L377" s="274"/>
      <c r="M377" s="275"/>
      <c r="N377" s="276"/>
      <c r="O377" s="508"/>
      <c r="P377" s="275"/>
      <c r="Q377" s="558"/>
      <c r="R377" s="510"/>
      <c r="S377" s="275"/>
      <c r="T377" s="558"/>
      <c r="U377" s="162"/>
    </row>
    <row r="378" spans="1:21">
      <c r="A378" s="23"/>
      <c r="B378" s="551" t="s">
        <v>54</v>
      </c>
      <c r="C378" s="552"/>
      <c r="D378" s="553"/>
      <c r="E378" s="543" t="s">
        <v>59</v>
      </c>
      <c r="F378" s="507"/>
      <c r="G378" s="508">
        <v>11104</v>
      </c>
      <c r="H378" s="537"/>
      <c r="I378" s="274">
        <v>2220</v>
      </c>
      <c r="J378" s="275"/>
      <c r="K378" s="509"/>
      <c r="L378" s="274">
        <v>2220</v>
      </c>
      <c r="M378" s="275"/>
      <c r="N378" s="276"/>
      <c r="O378" s="508">
        <f>+I378+O263</f>
        <v>2220</v>
      </c>
      <c r="P378" s="510"/>
      <c r="Q378" s="510"/>
      <c r="R378" s="508">
        <f>+L378+R263</f>
        <v>2220</v>
      </c>
      <c r="S378" s="510"/>
      <c r="T378" s="510"/>
      <c r="U378" s="162">
        <f t="shared" si="24"/>
        <v>0.19992795389048992</v>
      </c>
    </row>
    <row r="379" spans="1:21">
      <c r="A379" s="23"/>
      <c r="B379" s="54" t="s">
        <v>55</v>
      </c>
      <c r="C379" s="52"/>
      <c r="D379" s="53"/>
      <c r="E379" s="506" t="s">
        <v>60</v>
      </c>
      <c r="F379" s="507"/>
      <c r="G379" s="508">
        <v>555</v>
      </c>
      <c r="H379" s="509"/>
      <c r="I379" s="274">
        <v>111</v>
      </c>
      <c r="J379" s="275"/>
      <c r="K379" s="509"/>
      <c r="L379" s="274">
        <v>111</v>
      </c>
      <c r="M379" s="275"/>
      <c r="N379" s="276"/>
      <c r="O379" s="508">
        <f>+I379+O264</f>
        <v>111</v>
      </c>
      <c r="P379" s="510"/>
      <c r="Q379" s="510"/>
      <c r="R379" s="508">
        <f>+L379+R264</f>
        <v>111</v>
      </c>
      <c r="S379" s="510"/>
      <c r="T379" s="510"/>
      <c r="U379" s="162">
        <f t="shared" si="24"/>
        <v>0.2</v>
      </c>
    </row>
    <row r="380" spans="1:21">
      <c r="A380" s="23"/>
      <c r="B380" s="56" t="s">
        <v>56</v>
      </c>
      <c r="C380" s="55"/>
      <c r="D380" s="57"/>
      <c r="E380" s="49"/>
      <c r="F380" s="40"/>
      <c r="G380" s="41"/>
      <c r="H380" s="50"/>
      <c r="I380" s="42"/>
      <c r="J380" s="44"/>
      <c r="K380" s="50"/>
      <c r="L380" s="42"/>
      <c r="M380" s="44"/>
      <c r="N380" s="58"/>
      <c r="O380" s="41"/>
      <c r="P380" s="44"/>
      <c r="Q380" s="59"/>
      <c r="R380" s="43"/>
      <c r="S380" s="44"/>
      <c r="T380" s="59"/>
      <c r="U380" s="162"/>
    </row>
    <row r="381" spans="1:21">
      <c r="A381" s="23"/>
      <c r="B381" s="54" t="s">
        <v>56</v>
      </c>
      <c r="C381" s="55"/>
      <c r="D381" s="57"/>
      <c r="E381" s="506" t="s">
        <v>60</v>
      </c>
      <c r="F381" s="507"/>
      <c r="G381" s="508">
        <v>12</v>
      </c>
      <c r="H381" s="509"/>
      <c r="I381" s="274">
        <v>1</v>
      </c>
      <c r="J381" s="275"/>
      <c r="K381" s="509"/>
      <c r="L381" s="274">
        <v>1</v>
      </c>
      <c r="M381" s="275"/>
      <c r="N381" s="276"/>
      <c r="O381" s="508">
        <f>+I381+O266</f>
        <v>4</v>
      </c>
      <c r="P381" s="510"/>
      <c r="Q381" s="510"/>
      <c r="R381" s="508">
        <f>+L381+R266</f>
        <v>4</v>
      </c>
      <c r="S381" s="510"/>
      <c r="T381" s="510"/>
      <c r="U381" s="162">
        <f t="shared" si="24"/>
        <v>0.33333333333333331</v>
      </c>
    </row>
    <row r="382" spans="1:21">
      <c r="A382" s="23"/>
      <c r="B382" s="54" t="s">
        <v>57</v>
      </c>
      <c r="C382" s="55"/>
      <c r="D382" s="57"/>
      <c r="E382" s="506" t="s">
        <v>60</v>
      </c>
      <c r="F382" s="507"/>
      <c r="G382" s="508">
        <v>12</v>
      </c>
      <c r="H382" s="509"/>
      <c r="I382" s="274">
        <v>1</v>
      </c>
      <c r="J382" s="275"/>
      <c r="K382" s="509"/>
      <c r="L382" s="274">
        <v>1</v>
      </c>
      <c r="M382" s="275"/>
      <c r="N382" s="276"/>
      <c r="O382" s="508">
        <f>+I382+O267</f>
        <v>4</v>
      </c>
      <c r="P382" s="510"/>
      <c r="Q382" s="510"/>
      <c r="R382" s="508">
        <f>+L382+R267</f>
        <v>4</v>
      </c>
      <c r="S382" s="510"/>
      <c r="T382" s="510"/>
      <c r="U382" s="162">
        <f t="shared" si="24"/>
        <v>0.33333333333333331</v>
      </c>
    </row>
    <row r="383" spans="1:21">
      <c r="A383" s="23"/>
      <c r="B383" s="56" t="s">
        <v>58</v>
      </c>
      <c r="C383" s="55"/>
      <c r="D383" s="57"/>
      <c r="E383" s="49"/>
      <c r="F383" s="40"/>
      <c r="G383" s="41"/>
      <c r="H383" s="50"/>
      <c r="I383" s="42"/>
      <c r="J383" s="44"/>
      <c r="K383" s="50"/>
      <c r="L383" s="42"/>
      <c r="M383" s="44"/>
      <c r="N383" s="58"/>
      <c r="O383" s="41"/>
      <c r="P383" s="44"/>
      <c r="Q383" s="59"/>
      <c r="R383" s="43"/>
      <c r="S383" s="44"/>
      <c r="T383" s="59"/>
      <c r="U383" s="162"/>
    </row>
    <row r="384" spans="1:21" ht="15.75" thickBot="1">
      <c r="A384" s="23"/>
      <c r="B384" s="540" t="s">
        <v>58</v>
      </c>
      <c r="C384" s="541"/>
      <c r="D384" s="542"/>
      <c r="E384" s="543" t="s">
        <v>60</v>
      </c>
      <c r="F384" s="507"/>
      <c r="G384" s="508">
        <v>1</v>
      </c>
      <c r="H384" s="537"/>
      <c r="I384" s="546">
        <v>0</v>
      </c>
      <c r="J384" s="547"/>
      <c r="K384" s="545"/>
      <c r="L384" s="546">
        <v>0</v>
      </c>
      <c r="M384" s="547"/>
      <c r="N384" s="548"/>
      <c r="O384" s="508">
        <f>+I384+O269</f>
        <v>0</v>
      </c>
      <c r="P384" s="510"/>
      <c r="Q384" s="510"/>
      <c r="R384" s="508">
        <f>+L384+R269</f>
        <v>0</v>
      </c>
      <c r="S384" s="510"/>
      <c r="T384" s="510"/>
      <c r="U384" s="162">
        <f t="shared" si="24"/>
        <v>0</v>
      </c>
    </row>
    <row r="385" spans="1:21" ht="15.75" thickBot="1">
      <c r="A385" s="4"/>
      <c r="B385" s="549"/>
      <c r="C385" s="550"/>
      <c r="D385" s="550"/>
      <c r="E385" s="550"/>
      <c r="F385" s="550"/>
      <c r="G385" s="346"/>
      <c r="H385" s="538"/>
      <c r="I385" s="538"/>
      <c r="J385" s="538"/>
      <c r="K385" s="538"/>
      <c r="L385" s="538"/>
      <c r="M385" s="538"/>
      <c r="N385" s="539"/>
      <c r="O385" s="346"/>
      <c r="P385" s="538"/>
      <c r="Q385" s="538"/>
      <c r="R385" s="538"/>
      <c r="S385" s="538"/>
      <c r="T385" s="538"/>
      <c r="U385" s="539"/>
    </row>
    <row r="386" spans="1:21" ht="15.75" thickBot="1">
      <c r="B386" s="7"/>
      <c r="C386" s="8"/>
      <c r="D386" s="9"/>
      <c r="E386" s="10"/>
      <c r="F386" s="11"/>
      <c r="G386" s="12"/>
      <c r="H386" s="13"/>
      <c r="I386" s="14"/>
      <c r="J386" s="14"/>
      <c r="K386" s="15"/>
      <c r="L386" s="14"/>
      <c r="M386" s="15"/>
      <c r="N386" s="14"/>
      <c r="O386" s="14"/>
      <c r="P386" s="14"/>
      <c r="Q386" s="14"/>
      <c r="R386" s="15"/>
      <c r="S386" s="14"/>
      <c r="T386" s="12"/>
      <c r="U386" s="14"/>
    </row>
    <row r="387" spans="1:21" ht="16.5" thickBot="1">
      <c r="A387" s="4"/>
      <c r="B387" s="515" t="s">
        <v>23</v>
      </c>
      <c r="C387" s="516"/>
      <c r="D387" s="516"/>
      <c r="E387" s="516"/>
      <c r="F387" s="517"/>
      <c r="G387" s="521" t="s">
        <v>24</v>
      </c>
      <c r="H387" s="522"/>
      <c r="I387" s="522"/>
      <c r="J387" s="522"/>
      <c r="K387" s="522"/>
      <c r="L387" s="522"/>
      <c r="M387" s="522"/>
      <c r="N387" s="522"/>
      <c r="O387" s="522"/>
      <c r="P387" s="522"/>
      <c r="Q387" s="522"/>
      <c r="R387" s="522"/>
      <c r="S387" s="522"/>
      <c r="T387" s="522"/>
      <c r="U387" s="523"/>
    </row>
    <row r="388" spans="1:21" ht="15.75" thickBot="1">
      <c r="A388" s="4"/>
      <c r="B388" s="518"/>
      <c r="C388" s="519"/>
      <c r="D388" s="519"/>
      <c r="E388" s="519"/>
      <c r="F388" s="520"/>
      <c r="G388" s="524" t="s">
        <v>25</v>
      </c>
      <c r="H388" s="525"/>
      <c r="I388" s="519" t="s">
        <v>17</v>
      </c>
      <c r="J388" s="519"/>
      <c r="K388" s="519"/>
      <c r="L388" s="519"/>
      <c r="M388" s="519"/>
      <c r="N388" s="520"/>
      <c r="O388" s="530" t="s">
        <v>18</v>
      </c>
      <c r="P388" s="531"/>
      <c r="Q388" s="531"/>
      <c r="R388" s="531"/>
      <c r="S388" s="531"/>
      <c r="T388" s="531"/>
      <c r="U388" s="532"/>
    </row>
    <row r="389" spans="1:21" ht="15.75" thickBot="1">
      <c r="A389" s="4"/>
      <c r="B389" s="518"/>
      <c r="C389" s="519"/>
      <c r="D389" s="519"/>
      <c r="E389" s="519"/>
      <c r="F389" s="520"/>
      <c r="G389" s="526"/>
      <c r="H389" s="527"/>
      <c r="I389" s="318" t="s">
        <v>19</v>
      </c>
      <c r="J389" s="319"/>
      <c r="K389" s="320"/>
      <c r="L389" s="318" t="s">
        <v>26</v>
      </c>
      <c r="M389" s="319"/>
      <c r="N389" s="320"/>
      <c r="O389" s="318" t="s">
        <v>19</v>
      </c>
      <c r="P389" s="319"/>
      <c r="Q389" s="533"/>
      <c r="R389" s="534" t="s">
        <v>26</v>
      </c>
      <c r="S389" s="319"/>
      <c r="T389" s="320"/>
      <c r="U389" s="535" t="s">
        <v>21</v>
      </c>
    </row>
    <row r="390" spans="1:21" ht="15.75" thickBot="1">
      <c r="A390" s="4"/>
      <c r="B390" s="518"/>
      <c r="C390" s="519"/>
      <c r="D390" s="519"/>
      <c r="E390" s="519"/>
      <c r="F390" s="520"/>
      <c r="G390" s="528"/>
      <c r="H390" s="529"/>
      <c r="I390" s="47" t="s">
        <v>27</v>
      </c>
      <c r="J390" s="45" t="s">
        <v>28</v>
      </c>
      <c r="K390" s="45" t="s">
        <v>29</v>
      </c>
      <c r="L390" s="47" t="s">
        <v>27</v>
      </c>
      <c r="M390" s="45" t="s">
        <v>28</v>
      </c>
      <c r="N390" s="48" t="s">
        <v>29</v>
      </c>
      <c r="O390" s="19" t="s">
        <v>27</v>
      </c>
      <c r="P390" s="47" t="s">
        <v>28</v>
      </c>
      <c r="Q390" s="20" t="s">
        <v>29</v>
      </c>
      <c r="R390" s="21" t="s">
        <v>27</v>
      </c>
      <c r="S390" s="46" t="s">
        <v>28</v>
      </c>
      <c r="T390" s="45" t="s">
        <v>29</v>
      </c>
      <c r="U390" s="536"/>
    </row>
    <row r="391" spans="1:21" ht="15.75" customHeight="1" thickBot="1">
      <c r="A391" s="4"/>
      <c r="B391" s="497" t="s">
        <v>30</v>
      </c>
      <c r="C391" s="498"/>
      <c r="D391" s="498"/>
      <c r="E391" s="498"/>
      <c r="F391" s="498"/>
      <c r="G391" s="498"/>
      <c r="H391" s="498"/>
      <c r="I391" s="498"/>
      <c r="J391" s="498"/>
      <c r="K391" s="498"/>
      <c r="L391" s="498"/>
      <c r="M391" s="498"/>
      <c r="N391" s="498"/>
      <c r="O391" s="498"/>
      <c r="P391" s="498"/>
      <c r="Q391" s="498"/>
      <c r="R391" s="498"/>
      <c r="S391" s="498"/>
      <c r="T391" s="498"/>
      <c r="U391" s="499"/>
    </row>
    <row r="392" spans="1:21" ht="15.75" thickBot="1">
      <c r="A392" s="23"/>
      <c r="B392" s="500" t="s">
        <v>61</v>
      </c>
      <c r="C392" s="501"/>
      <c r="D392" s="501"/>
      <c r="E392" s="501"/>
      <c r="F392" s="501"/>
      <c r="G392" s="347">
        <f>SUM(G393:G405)</f>
        <v>259726.5</v>
      </c>
      <c r="H392" s="502"/>
      <c r="I392" s="161"/>
      <c r="J392" s="161">
        <f>SUM(J393:J405)</f>
        <v>12344.8</v>
      </c>
      <c r="K392" s="161"/>
      <c r="L392" s="161"/>
      <c r="M392" s="161">
        <f>SUM(M393:M405)</f>
        <v>9997.68</v>
      </c>
      <c r="N392" s="161"/>
      <c r="O392" s="161"/>
      <c r="P392" s="161">
        <f>SUM(P393:P405)</f>
        <v>87329.2</v>
      </c>
      <c r="Q392" s="147"/>
      <c r="R392" s="161"/>
      <c r="S392" s="161">
        <f>SUM(S393:S405)</f>
        <v>37636.370000000003</v>
      </c>
      <c r="T392" s="147"/>
      <c r="U392" s="169">
        <f>+S392/G392</f>
        <v>0.14490770098545971</v>
      </c>
    </row>
    <row r="393" spans="1:21">
      <c r="A393" s="23"/>
      <c r="B393" s="503" t="s">
        <v>67</v>
      </c>
      <c r="C393" s="504"/>
      <c r="D393" s="504"/>
      <c r="E393" s="504"/>
      <c r="F393" s="505"/>
      <c r="G393" s="478">
        <v>118294</v>
      </c>
      <c r="H393" s="479"/>
      <c r="I393" s="26"/>
      <c r="J393" s="26">
        <v>9857.7999999999993</v>
      </c>
      <c r="K393" s="26"/>
      <c r="L393" s="26"/>
      <c r="M393" s="26">
        <v>9000</v>
      </c>
      <c r="N393" s="26"/>
      <c r="O393" s="26"/>
      <c r="P393" s="26">
        <f>+J393+P278</f>
        <v>39431.199999999997</v>
      </c>
      <c r="Q393" s="26"/>
      <c r="R393" s="26"/>
      <c r="S393" s="26">
        <f>+M393+S278</f>
        <v>14000</v>
      </c>
      <c r="T393" s="26"/>
      <c r="U393" s="166">
        <f t="shared" ref="U393:U417" si="25">+S393/G393</f>
        <v>0.11834919776150946</v>
      </c>
    </row>
    <row r="394" spans="1:21">
      <c r="A394" s="23"/>
      <c r="B394" s="494" t="s">
        <v>68</v>
      </c>
      <c r="C394" s="495"/>
      <c r="D394" s="495"/>
      <c r="E394" s="495"/>
      <c r="F394" s="496"/>
      <c r="G394" s="478">
        <v>6688.5</v>
      </c>
      <c r="H394" s="479"/>
      <c r="I394" s="26"/>
      <c r="J394" s="26">
        <v>0</v>
      </c>
      <c r="K394" s="26"/>
      <c r="L394" s="26"/>
      <c r="M394" s="26">
        <v>0</v>
      </c>
      <c r="N394" s="26"/>
      <c r="O394" s="26"/>
      <c r="P394" s="26">
        <f t="shared" ref="P394:P405" si="26">+J394+P279</f>
        <v>0</v>
      </c>
      <c r="Q394" s="26"/>
      <c r="R394" s="26"/>
      <c r="S394" s="26">
        <f t="shared" ref="S394:S405" si="27">+M394+S279</f>
        <v>0</v>
      </c>
      <c r="T394" s="26"/>
      <c r="U394" s="166">
        <f t="shared" si="25"/>
        <v>0</v>
      </c>
    </row>
    <row r="395" spans="1:21">
      <c r="A395" s="23"/>
      <c r="B395" s="494" t="s">
        <v>69</v>
      </c>
      <c r="C395" s="495"/>
      <c r="D395" s="495"/>
      <c r="E395" s="495"/>
      <c r="F395" s="496"/>
      <c r="G395" s="478">
        <v>6000</v>
      </c>
      <c r="H395" s="479"/>
      <c r="I395" s="26"/>
      <c r="J395" s="26">
        <v>0</v>
      </c>
      <c r="K395" s="26"/>
      <c r="L395" s="26"/>
      <c r="M395" s="26">
        <v>0</v>
      </c>
      <c r="N395" s="26"/>
      <c r="O395" s="26"/>
      <c r="P395" s="26">
        <f t="shared" si="26"/>
        <v>0</v>
      </c>
      <c r="Q395" s="26"/>
      <c r="R395" s="26"/>
      <c r="S395" s="26">
        <f t="shared" si="27"/>
        <v>0</v>
      </c>
      <c r="T395" s="26"/>
      <c r="U395" s="166">
        <f t="shared" si="25"/>
        <v>0</v>
      </c>
    </row>
    <row r="396" spans="1:21">
      <c r="A396" s="23"/>
      <c r="B396" s="494" t="s">
        <v>70</v>
      </c>
      <c r="C396" s="495"/>
      <c r="D396" s="495"/>
      <c r="E396" s="495"/>
      <c r="F396" s="496"/>
      <c r="G396" s="478">
        <v>19200</v>
      </c>
      <c r="H396" s="479"/>
      <c r="I396" s="26"/>
      <c r="J396" s="26">
        <v>0</v>
      </c>
      <c r="K396" s="26"/>
      <c r="L396" s="26"/>
      <c r="M396" s="26">
        <v>0</v>
      </c>
      <c r="N396" s="26"/>
      <c r="O396" s="26"/>
      <c r="P396" s="26">
        <f t="shared" si="26"/>
        <v>19200</v>
      </c>
      <c r="Q396" s="26"/>
      <c r="R396" s="26"/>
      <c r="S396" s="26">
        <f t="shared" si="27"/>
        <v>0</v>
      </c>
      <c r="T396" s="26"/>
      <c r="U396" s="166">
        <f t="shared" si="25"/>
        <v>0</v>
      </c>
    </row>
    <row r="397" spans="1:21">
      <c r="A397" s="23"/>
      <c r="B397" s="494" t="s">
        <v>71</v>
      </c>
      <c r="C397" s="495"/>
      <c r="D397" s="495"/>
      <c r="E397" s="495"/>
      <c r="F397" s="496"/>
      <c r="G397" s="478">
        <v>31500</v>
      </c>
      <c r="H397" s="479"/>
      <c r="I397" s="26"/>
      <c r="J397" s="26">
        <v>0</v>
      </c>
      <c r="K397" s="26"/>
      <c r="L397" s="26"/>
      <c r="M397" s="26">
        <v>0</v>
      </c>
      <c r="N397" s="26"/>
      <c r="O397" s="26"/>
      <c r="P397" s="26">
        <f t="shared" si="26"/>
        <v>15750</v>
      </c>
      <c r="Q397" s="26"/>
      <c r="R397" s="26"/>
      <c r="S397" s="26">
        <f t="shared" si="27"/>
        <v>16000</v>
      </c>
      <c r="T397" s="26"/>
      <c r="U397" s="166">
        <f t="shared" si="25"/>
        <v>0.50793650793650791</v>
      </c>
    </row>
    <row r="398" spans="1:21">
      <c r="A398" s="23"/>
      <c r="B398" s="494" t="s">
        <v>72</v>
      </c>
      <c r="C398" s="495"/>
      <c r="D398" s="495"/>
      <c r="E398" s="495"/>
      <c r="F398" s="496"/>
      <c r="G398" s="478">
        <v>6000</v>
      </c>
      <c r="H398" s="479"/>
      <c r="I398" s="26"/>
      <c r="J398" s="26">
        <v>0</v>
      </c>
      <c r="K398" s="26"/>
      <c r="L398" s="26"/>
      <c r="M398" s="26">
        <v>0</v>
      </c>
      <c r="N398" s="26"/>
      <c r="O398" s="26"/>
      <c r="P398" s="26">
        <f t="shared" si="26"/>
        <v>0</v>
      </c>
      <c r="Q398" s="26"/>
      <c r="R398" s="26"/>
      <c r="S398" s="26">
        <f t="shared" si="27"/>
        <v>0</v>
      </c>
      <c r="T398" s="26"/>
      <c r="U398" s="166">
        <f t="shared" si="25"/>
        <v>0</v>
      </c>
    </row>
    <row r="399" spans="1:21">
      <c r="A399" s="23"/>
      <c r="B399" s="494" t="s">
        <v>73</v>
      </c>
      <c r="C399" s="495"/>
      <c r="D399" s="495"/>
      <c r="E399" s="495"/>
      <c r="F399" s="496"/>
      <c r="G399" s="478">
        <v>12000</v>
      </c>
      <c r="H399" s="479"/>
      <c r="I399" s="26"/>
      <c r="J399" s="26">
        <v>0</v>
      </c>
      <c r="K399" s="26"/>
      <c r="L399" s="26"/>
      <c r="M399" s="26">
        <v>0</v>
      </c>
      <c r="N399" s="26"/>
      <c r="O399" s="26"/>
      <c r="P399" s="26">
        <f t="shared" si="26"/>
        <v>3000</v>
      </c>
      <c r="Q399" s="26"/>
      <c r="R399" s="26"/>
      <c r="S399" s="26">
        <f t="shared" si="27"/>
        <v>5000</v>
      </c>
      <c r="T399" s="26"/>
      <c r="U399" s="166">
        <f t="shared" si="25"/>
        <v>0.41666666666666669</v>
      </c>
    </row>
    <row r="400" spans="1:21">
      <c r="A400" s="23"/>
      <c r="B400" s="494" t="s">
        <v>65</v>
      </c>
      <c r="C400" s="495"/>
      <c r="D400" s="495"/>
      <c r="E400" s="495"/>
      <c r="F400" s="496"/>
      <c r="G400" s="478">
        <v>6200</v>
      </c>
      <c r="H400" s="479"/>
      <c r="I400" s="26"/>
      <c r="J400" s="26">
        <v>0</v>
      </c>
      <c r="K400" s="26"/>
      <c r="L400" s="26"/>
      <c r="M400" s="26">
        <v>0</v>
      </c>
      <c r="N400" s="26"/>
      <c r="O400" s="26"/>
      <c r="P400" s="26">
        <f t="shared" si="26"/>
        <v>0</v>
      </c>
      <c r="Q400" s="26"/>
      <c r="R400" s="26"/>
      <c r="S400" s="26">
        <f t="shared" si="27"/>
        <v>0</v>
      </c>
      <c r="T400" s="26"/>
      <c r="U400" s="166">
        <f t="shared" si="25"/>
        <v>0</v>
      </c>
    </row>
    <row r="401" spans="1:21">
      <c r="A401" s="23"/>
      <c r="B401" s="494" t="s">
        <v>74</v>
      </c>
      <c r="C401" s="495"/>
      <c r="D401" s="495"/>
      <c r="E401" s="495"/>
      <c r="F401" s="496"/>
      <c r="G401" s="478">
        <v>6000</v>
      </c>
      <c r="H401" s="479"/>
      <c r="I401" s="26"/>
      <c r="J401" s="26">
        <v>500</v>
      </c>
      <c r="K401" s="26"/>
      <c r="L401" s="26"/>
      <c r="M401" s="26">
        <v>310.68</v>
      </c>
      <c r="N401" s="26"/>
      <c r="O401" s="26"/>
      <c r="P401" s="26">
        <f t="shared" si="26"/>
        <v>2000</v>
      </c>
      <c r="Q401" s="26"/>
      <c r="R401" s="26"/>
      <c r="S401" s="26">
        <f t="shared" si="27"/>
        <v>1430.3700000000001</v>
      </c>
      <c r="T401" s="26"/>
      <c r="U401" s="166">
        <f t="shared" si="25"/>
        <v>0.23839500000000002</v>
      </c>
    </row>
    <row r="402" spans="1:21">
      <c r="A402" s="23"/>
      <c r="B402" s="494" t="s">
        <v>66</v>
      </c>
      <c r="C402" s="495"/>
      <c r="D402" s="495"/>
      <c r="E402" s="495"/>
      <c r="F402" s="496"/>
      <c r="G402" s="478">
        <v>24000</v>
      </c>
      <c r="H402" s="479"/>
      <c r="I402" s="26"/>
      <c r="J402" s="26">
        <v>0</v>
      </c>
      <c r="K402" s="26"/>
      <c r="L402" s="26"/>
      <c r="M402" s="26">
        <v>0</v>
      </c>
      <c r="N402" s="26"/>
      <c r="O402" s="26"/>
      <c r="P402" s="26">
        <f t="shared" si="26"/>
        <v>0</v>
      </c>
      <c r="Q402" s="26"/>
      <c r="R402" s="26"/>
      <c r="S402" s="26">
        <f t="shared" si="27"/>
        <v>0</v>
      </c>
      <c r="T402" s="26"/>
      <c r="U402" s="166">
        <f t="shared" si="25"/>
        <v>0</v>
      </c>
    </row>
    <row r="403" spans="1:21">
      <c r="A403" s="23"/>
      <c r="B403" s="494" t="s">
        <v>75</v>
      </c>
      <c r="C403" s="495"/>
      <c r="D403" s="495"/>
      <c r="E403" s="495"/>
      <c r="F403" s="496"/>
      <c r="G403" s="478">
        <v>12000</v>
      </c>
      <c r="H403" s="479"/>
      <c r="I403" s="26"/>
      <c r="J403" s="26">
        <v>1000</v>
      </c>
      <c r="K403" s="26"/>
      <c r="L403" s="26"/>
      <c r="M403" s="26">
        <v>0</v>
      </c>
      <c r="N403" s="26"/>
      <c r="O403" s="26"/>
      <c r="P403" s="26">
        <f t="shared" si="26"/>
        <v>4000</v>
      </c>
      <c r="Q403" s="26"/>
      <c r="R403" s="26"/>
      <c r="S403" s="26">
        <f t="shared" si="27"/>
        <v>0</v>
      </c>
      <c r="T403" s="26"/>
      <c r="U403" s="166">
        <f t="shared" si="25"/>
        <v>0</v>
      </c>
    </row>
    <row r="404" spans="1:21">
      <c r="A404" s="23"/>
      <c r="B404" s="494" t="s">
        <v>76</v>
      </c>
      <c r="C404" s="495"/>
      <c r="D404" s="495"/>
      <c r="E404" s="495"/>
      <c r="F404" s="496"/>
      <c r="G404" s="478">
        <v>8244</v>
      </c>
      <c r="H404" s="479"/>
      <c r="I404" s="26"/>
      <c r="J404" s="26">
        <v>687</v>
      </c>
      <c r="K404" s="26"/>
      <c r="L404" s="26"/>
      <c r="M404" s="26">
        <v>687</v>
      </c>
      <c r="N404" s="26"/>
      <c r="O404" s="26"/>
      <c r="P404" s="26">
        <f t="shared" si="26"/>
        <v>2748</v>
      </c>
      <c r="Q404" s="26"/>
      <c r="R404" s="26"/>
      <c r="S404" s="26">
        <f t="shared" si="27"/>
        <v>1206</v>
      </c>
      <c r="T404" s="26"/>
      <c r="U404" s="166">
        <f t="shared" si="25"/>
        <v>0.14628820960698691</v>
      </c>
    </row>
    <row r="405" spans="1:21" ht="15.75" thickBot="1">
      <c r="A405" s="23"/>
      <c r="B405" s="494" t="s">
        <v>77</v>
      </c>
      <c r="C405" s="495"/>
      <c r="D405" s="495"/>
      <c r="E405" s="495"/>
      <c r="F405" s="496"/>
      <c r="G405" s="513">
        <v>3600</v>
      </c>
      <c r="H405" s="514"/>
      <c r="I405" s="26"/>
      <c r="J405" s="26">
        <v>300</v>
      </c>
      <c r="K405" s="26"/>
      <c r="L405" s="26"/>
      <c r="M405" s="26">
        <v>0</v>
      </c>
      <c r="N405" s="26"/>
      <c r="O405" s="26"/>
      <c r="P405" s="26">
        <f t="shared" si="26"/>
        <v>1200</v>
      </c>
      <c r="Q405" s="26"/>
      <c r="R405" s="26"/>
      <c r="S405" s="26">
        <f t="shared" si="27"/>
        <v>0</v>
      </c>
      <c r="T405" s="26"/>
      <c r="U405" s="166">
        <f t="shared" si="25"/>
        <v>0</v>
      </c>
    </row>
    <row r="406" spans="1:21" ht="15.75" thickBot="1">
      <c r="A406" s="23"/>
      <c r="B406" s="500" t="s">
        <v>53</v>
      </c>
      <c r="C406" s="501"/>
      <c r="D406" s="501"/>
      <c r="E406" s="501"/>
      <c r="F406" s="501"/>
      <c r="G406" s="502">
        <f>SUM(G407:H409)</f>
        <v>626374.5</v>
      </c>
      <c r="H406" s="502"/>
      <c r="I406" s="161"/>
      <c r="J406" s="161">
        <f>SUM(J407:J409)</f>
        <v>125114.9</v>
      </c>
      <c r="K406" s="161"/>
      <c r="L406" s="161"/>
      <c r="M406" s="161">
        <f>SUM(M407:M409)</f>
        <v>0</v>
      </c>
      <c r="N406" s="161"/>
      <c r="O406" s="161"/>
      <c r="P406" s="161">
        <f>SUM(P407:P409)</f>
        <v>125114.9</v>
      </c>
      <c r="Q406" s="161"/>
      <c r="R406" s="161"/>
      <c r="S406" s="161">
        <f>SUM(S407:S409)</f>
        <v>0</v>
      </c>
      <c r="T406" s="147"/>
      <c r="U406" s="169">
        <f t="shared" si="25"/>
        <v>0</v>
      </c>
    </row>
    <row r="407" spans="1:21">
      <c r="A407" s="23"/>
      <c r="B407" s="494" t="s">
        <v>79</v>
      </c>
      <c r="C407" s="495"/>
      <c r="D407" s="495"/>
      <c r="E407" s="495"/>
      <c r="F407" s="496"/>
      <c r="G407" s="492">
        <v>118800</v>
      </c>
      <c r="H407" s="493"/>
      <c r="I407" s="26"/>
      <c r="J407" s="26">
        <v>23760</v>
      </c>
      <c r="K407" s="26"/>
      <c r="L407" s="26"/>
      <c r="M407" s="26">
        <v>0</v>
      </c>
      <c r="N407" s="26"/>
      <c r="O407" s="26"/>
      <c r="P407" s="26">
        <f t="shared" ref="P407:P409" si="28">+J407+P292</f>
        <v>23760</v>
      </c>
      <c r="Q407" s="26"/>
      <c r="R407" s="26"/>
      <c r="S407" s="26">
        <f t="shared" ref="S407:S409" si="29">+M407+S292</f>
        <v>0</v>
      </c>
      <c r="T407" s="26"/>
      <c r="U407" s="166">
        <f t="shared" si="25"/>
        <v>0</v>
      </c>
    </row>
    <row r="408" spans="1:21">
      <c r="A408" s="23"/>
      <c r="B408" s="494" t="s">
        <v>80</v>
      </c>
      <c r="C408" s="495"/>
      <c r="D408" s="495"/>
      <c r="E408" s="495"/>
      <c r="F408" s="496"/>
      <c r="G408" s="478">
        <v>414774.5</v>
      </c>
      <c r="H408" s="479"/>
      <c r="I408" s="26"/>
      <c r="J408" s="26">
        <v>82954.899999999994</v>
      </c>
      <c r="K408" s="26"/>
      <c r="L408" s="26"/>
      <c r="M408" s="26">
        <v>0</v>
      </c>
      <c r="N408" s="26"/>
      <c r="O408" s="26"/>
      <c r="P408" s="26">
        <f t="shared" si="28"/>
        <v>82954.899999999994</v>
      </c>
      <c r="Q408" s="26"/>
      <c r="R408" s="26"/>
      <c r="S408" s="26">
        <f t="shared" si="29"/>
        <v>0</v>
      </c>
      <c r="T408" s="26"/>
      <c r="U408" s="166">
        <f t="shared" si="25"/>
        <v>0</v>
      </c>
    </row>
    <row r="409" spans="1:21" ht="15.75" thickBot="1">
      <c r="A409" s="23"/>
      <c r="B409" s="494" t="s">
        <v>81</v>
      </c>
      <c r="C409" s="495"/>
      <c r="D409" s="495"/>
      <c r="E409" s="495"/>
      <c r="F409" s="496"/>
      <c r="G409" s="513">
        <v>92800</v>
      </c>
      <c r="H409" s="514"/>
      <c r="I409" s="26"/>
      <c r="J409" s="26">
        <v>18400</v>
      </c>
      <c r="K409" s="26"/>
      <c r="L409" s="26"/>
      <c r="M409" s="26">
        <v>0</v>
      </c>
      <c r="N409" s="26"/>
      <c r="O409" s="26"/>
      <c r="P409" s="26">
        <f t="shared" si="28"/>
        <v>18400</v>
      </c>
      <c r="Q409" s="26"/>
      <c r="R409" s="26"/>
      <c r="S409" s="26">
        <f t="shared" si="29"/>
        <v>0</v>
      </c>
      <c r="T409" s="26"/>
      <c r="U409" s="166">
        <f t="shared" si="25"/>
        <v>0</v>
      </c>
    </row>
    <row r="410" spans="1:21" s="168" customFormat="1" ht="15.75" customHeight="1" thickBot="1">
      <c r="A410" s="167"/>
      <c r="B410" s="335" t="s">
        <v>31</v>
      </c>
      <c r="C410" s="336"/>
      <c r="D410" s="336"/>
      <c r="E410" s="336"/>
      <c r="F410" s="336"/>
      <c r="G410" s="511">
        <f>SUM(G411:H416)</f>
        <v>458826.5</v>
      </c>
      <c r="H410" s="512"/>
      <c r="I410" s="235"/>
      <c r="J410" s="235">
        <f>SUM(J411:J416)</f>
        <v>18364</v>
      </c>
      <c r="K410" s="235"/>
      <c r="L410" s="235"/>
      <c r="M410" s="235">
        <f>SUM(M411:M416)</f>
        <v>14160.420000000002</v>
      </c>
      <c r="N410" s="235"/>
      <c r="O410" s="235"/>
      <c r="P410" s="235">
        <f>SUM(P411:P416)</f>
        <v>73456</v>
      </c>
      <c r="Q410" s="235"/>
      <c r="R410" s="235"/>
      <c r="S410" s="235">
        <f>SUM(S411:S416)</f>
        <v>50903.1</v>
      </c>
      <c r="T410" s="235"/>
      <c r="U410" s="236">
        <f t="shared" si="25"/>
        <v>0.11094193556823767</v>
      </c>
    </row>
    <row r="411" spans="1:21">
      <c r="A411" s="23"/>
      <c r="B411" s="494" t="s">
        <v>82</v>
      </c>
      <c r="C411" s="495"/>
      <c r="D411" s="495"/>
      <c r="E411" s="495"/>
      <c r="F411" s="496"/>
      <c r="G411" s="492">
        <v>126314.5</v>
      </c>
      <c r="H411" s="493"/>
      <c r="I411" s="26"/>
      <c r="J411" s="26">
        <v>0</v>
      </c>
      <c r="K411" s="26"/>
      <c r="L411" s="26"/>
      <c r="M411" s="26">
        <v>0</v>
      </c>
      <c r="N411" s="26"/>
      <c r="O411" s="26"/>
      <c r="P411" s="26">
        <f t="shared" ref="P411:P416" si="30">+J411+P296</f>
        <v>0</v>
      </c>
      <c r="Q411" s="26"/>
      <c r="R411" s="26"/>
      <c r="S411" s="26">
        <f t="shared" ref="S411:S416" si="31">+M411+S296</f>
        <v>0</v>
      </c>
      <c r="T411" s="26"/>
      <c r="U411" s="166">
        <f t="shared" si="25"/>
        <v>0</v>
      </c>
    </row>
    <row r="412" spans="1:21">
      <c r="A412" s="23"/>
      <c r="B412" s="494" t="s">
        <v>83</v>
      </c>
      <c r="C412" s="495"/>
      <c r="D412" s="495"/>
      <c r="E412" s="495"/>
      <c r="F412" s="496"/>
      <c r="G412" s="478">
        <v>149500</v>
      </c>
      <c r="H412" s="479"/>
      <c r="I412" s="26"/>
      <c r="J412" s="26">
        <v>11500</v>
      </c>
      <c r="K412" s="26"/>
      <c r="L412" s="26"/>
      <c r="M412" s="26">
        <v>8229.7800000000007</v>
      </c>
      <c r="N412" s="26"/>
      <c r="O412" s="26"/>
      <c r="P412" s="26">
        <f t="shared" si="30"/>
        <v>46000</v>
      </c>
      <c r="Q412" s="26"/>
      <c r="R412" s="26"/>
      <c r="S412" s="26">
        <f t="shared" si="31"/>
        <v>39929.74</v>
      </c>
      <c r="T412" s="26"/>
      <c r="U412" s="166">
        <f t="shared" si="25"/>
        <v>0.26708856187290969</v>
      </c>
    </row>
    <row r="413" spans="1:21">
      <c r="A413" s="23"/>
      <c r="B413" s="494" t="s">
        <v>84</v>
      </c>
      <c r="C413" s="495"/>
      <c r="D413" s="495"/>
      <c r="E413" s="495"/>
      <c r="F413" s="496"/>
      <c r="G413" s="478">
        <v>89232</v>
      </c>
      <c r="H413" s="479"/>
      <c r="I413" s="26"/>
      <c r="J413" s="26">
        <v>6864</v>
      </c>
      <c r="K413" s="26"/>
      <c r="L413" s="26"/>
      <c r="M413" s="26">
        <v>5930.64</v>
      </c>
      <c r="N413" s="26"/>
      <c r="O413" s="26"/>
      <c r="P413" s="26">
        <f t="shared" si="30"/>
        <v>27456</v>
      </c>
      <c r="Q413" s="26"/>
      <c r="R413" s="26"/>
      <c r="S413" s="26">
        <f t="shared" si="31"/>
        <v>10973.36</v>
      </c>
      <c r="T413" s="26"/>
      <c r="U413" s="166">
        <f t="shared" si="25"/>
        <v>0.12297561412946029</v>
      </c>
    </row>
    <row r="414" spans="1:21">
      <c r="A414" s="23"/>
      <c r="B414" s="494" t="s">
        <v>85</v>
      </c>
      <c r="C414" s="495"/>
      <c r="D414" s="495"/>
      <c r="E414" s="495"/>
      <c r="F414" s="496"/>
      <c r="G414" s="478">
        <v>34500</v>
      </c>
      <c r="H414" s="479"/>
      <c r="I414" s="26"/>
      <c r="J414" s="26">
        <v>0</v>
      </c>
      <c r="K414" s="26"/>
      <c r="L414" s="26"/>
      <c r="M414" s="26">
        <v>0</v>
      </c>
      <c r="N414" s="26"/>
      <c r="O414" s="26"/>
      <c r="P414" s="26">
        <f t="shared" si="30"/>
        <v>0</v>
      </c>
      <c r="Q414" s="26"/>
      <c r="R414" s="26"/>
      <c r="S414" s="26">
        <f t="shared" si="31"/>
        <v>0</v>
      </c>
      <c r="T414" s="26"/>
      <c r="U414" s="166">
        <f t="shared" si="25"/>
        <v>0</v>
      </c>
    </row>
    <row r="415" spans="1:21">
      <c r="A415" s="23"/>
      <c r="B415" s="494" t="s">
        <v>86</v>
      </c>
      <c r="C415" s="495"/>
      <c r="D415" s="495"/>
      <c r="E415" s="495"/>
      <c r="F415" s="496"/>
      <c r="G415" s="478">
        <v>14820</v>
      </c>
      <c r="H415" s="479"/>
      <c r="I415" s="26"/>
      <c r="J415" s="26">
        <v>0</v>
      </c>
      <c r="K415" s="26"/>
      <c r="L415" s="26"/>
      <c r="M415" s="26">
        <v>0</v>
      </c>
      <c r="N415" s="26"/>
      <c r="O415" s="26"/>
      <c r="P415" s="26">
        <f t="shared" si="30"/>
        <v>0</v>
      </c>
      <c r="Q415" s="26"/>
      <c r="R415" s="26"/>
      <c r="S415" s="26">
        <f t="shared" si="31"/>
        <v>0</v>
      </c>
      <c r="T415" s="26"/>
      <c r="U415" s="166">
        <f t="shared" si="25"/>
        <v>0</v>
      </c>
    </row>
    <row r="416" spans="1:21" ht="15.75" thickBot="1">
      <c r="A416" s="23"/>
      <c r="B416" s="494" t="s">
        <v>87</v>
      </c>
      <c r="C416" s="495"/>
      <c r="D416" s="495"/>
      <c r="E416" s="495"/>
      <c r="F416" s="496"/>
      <c r="G416" s="478">
        <v>44460</v>
      </c>
      <c r="H416" s="479"/>
      <c r="I416" s="26"/>
      <c r="J416" s="26">
        <v>0</v>
      </c>
      <c r="K416" s="26"/>
      <c r="L416" s="26"/>
      <c r="M416" s="26">
        <v>0</v>
      </c>
      <c r="N416" s="26"/>
      <c r="O416" s="26"/>
      <c r="P416" s="26">
        <f t="shared" si="30"/>
        <v>0</v>
      </c>
      <c r="Q416" s="26"/>
      <c r="R416" s="26"/>
      <c r="S416" s="26">
        <f t="shared" si="31"/>
        <v>0</v>
      </c>
      <c r="T416" s="26"/>
      <c r="U416" s="166">
        <f t="shared" si="25"/>
        <v>0</v>
      </c>
    </row>
    <row r="417" spans="1:22" s="168" customFormat="1" ht="12.75" thickBot="1">
      <c r="A417" s="167"/>
      <c r="B417" s="343" t="s">
        <v>22</v>
      </c>
      <c r="C417" s="344"/>
      <c r="D417" s="344"/>
      <c r="E417" s="344"/>
      <c r="F417" s="345"/>
      <c r="G417" s="346">
        <f>+G392+G406+G410</f>
        <v>1344927.5</v>
      </c>
      <c r="H417" s="347"/>
      <c r="I417" s="171"/>
      <c r="J417" s="171">
        <f>+J392+J406+J410</f>
        <v>155823.69999999998</v>
      </c>
      <c r="K417" s="171"/>
      <c r="L417" s="171"/>
      <c r="M417" s="171">
        <f>+M392+M406+M410</f>
        <v>24158.100000000002</v>
      </c>
      <c r="N417" s="171"/>
      <c r="O417" s="171"/>
      <c r="P417" s="171">
        <f>+P392+P406+P410</f>
        <v>285900.09999999998</v>
      </c>
      <c r="Q417" s="171"/>
      <c r="R417" s="171"/>
      <c r="S417" s="171">
        <f>+S392+S406+S410</f>
        <v>88539.47</v>
      </c>
      <c r="T417" s="147"/>
      <c r="U417" s="170">
        <f t="shared" si="25"/>
        <v>6.583215080366786E-2</v>
      </c>
    </row>
    <row r="418" spans="1:22" ht="15.75" thickBot="1">
      <c r="C418" s="27"/>
      <c r="I418" s="28"/>
      <c r="L418" s="28"/>
      <c r="N418" s="28"/>
      <c r="U418" s="28"/>
    </row>
    <row r="419" spans="1:22" ht="15.75" thickBot="1">
      <c r="B419" s="311" t="s">
        <v>32</v>
      </c>
      <c r="C419" s="312"/>
      <c r="D419" s="312"/>
      <c r="E419" s="312"/>
      <c r="F419" s="312"/>
      <c r="G419" s="312"/>
      <c r="H419" s="312"/>
      <c r="I419" s="312"/>
      <c r="J419" s="312"/>
      <c r="K419" s="312"/>
      <c r="L419" s="312"/>
      <c r="M419" s="312"/>
      <c r="N419" s="312"/>
      <c r="O419" s="312"/>
      <c r="P419" s="312"/>
      <c r="Q419" s="312"/>
      <c r="R419" s="312"/>
      <c r="S419" s="312"/>
      <c r="T419" s="312"/>
      <c r="U419" s="313"/>
      <c r="V419" s="29"/>
    </row>
    <row r="420" spans="1:22" ht="15.75" customHeight="1" thickBot="1">
      <c r="B420" s="314"/>
      <c r="C420" s="315"/>
      <c r="D420" s="318" t="s">
        <v>16</v>
      </c>
      <c r="E420" s="319"/>
      <c r="F420" s="319"/>
      <c r="G420" s="319"/>
      <c r="H420" s="319"/>
      <c r="I420" s="320"/>
      <c r="J420" s="318" t="s">
        <v>33</v>
      </c>
      <c r="K420" s="319"/>
      <c r="L420" s="319"/>
      <c r="M420" s="319"/>
      <c r="N420" s="319"/>
      <c r="O420" s="320"/>
      <c r="P420" s="318" t="s">
        <v>18</v>
      </c>
      <c r="Q420" s="319"/>
      <c r="R420" s="319"/>
      <c r="S420" s="319"/>
      <c r="T420" s="319"/>
      <c r="U420" s="30"/>
    </row>
    <row r="421" spans="1:22" ht="15.75" thickBot="1">
      <c r="B421" s="316"/>
      <c r="C421" s="317"/>
      <c r="D421" s="321" t="s">
        <v>27</v>
      </c>
      <c r="E421" s="322"/>
      <c r="F421" s="322" t="s">
        <v>28</v>
      </c>
      <c r="G421" s="322"/>
      <c r="H421" s="323" t="s">
        <v>29</v>
      </c>
      <c r="I421" s="324"/>
      <c r="J421" s="321" t="s">
        <v>27</v>
      </c>
      <c r="K421" s="322"/>
      <c r="L421" s="322" t="s">
        <v>28</v>
      </c>
      <c r="M421" s="322"/>
      <c r="N421" s="323" t="s">
        <v>29</v>
      </c>
      <c r="O421" s="324"/>
      <c r="P421" s="321" t="s">
        <v>27</v>
      </c>
      <c r="Q421" s="322"/>
      <c r="R421" s="322" t="s">
        <v>28</v>
      </c>
      <c r="S421" s="322"/>
      <c r="T421" s="323" t="s">
        <v>29</v>
      </c>
      <c r="U421" s="324"/>
    </row>
    <row r="422" spans="1:22" ht="22.5" customHeight="1">
      <c r="A422" s="23"/>
      <c r="B422" s="325" t="s">
        <v>34</v>
      </c>
      <c r="C422" s="326"/>
      <c r="D422" s="327"/>
      <c r="E422" s="328"/>
      <c r="F422" s="328">
        <f>+G406+G392</f>
        <v>886101</v>
      </c>
      <c r="G422" s="328"/>
      <c r="H422" s="328"/>
      <c r="I422" s="329"/>
      <c r="J422" s="327"/>
      <c r="K422" s="328"/>
      <c r="L422" s="328">
        <f>+M392+M406</f>
        <v>9997.68</v>
      </c>
      <c r="M422" s="328"/>
      <c r="N422" s="328"/>
      <c r="O422" s="329"/>
      <c r="P422" s="327"/>
      <c r="Q422" s="328"/>
      <c r="R422" s="328">
        <f>+S392+S406</f>
        <v>37636.370000000003</v>
      </c>
      <c r="S422" s="328"/>
      <c r="T422" s="328"/>
      <c r="U422" s="329"/>
    </row>
    <row r="423" spans="1:22" ht="24.75" customHeight="1" thickBot="1">
      <c r="A423" s="4"/>
      <c r="B423" s="303" t="s">
        <v>35</v>
      </c>
      <c r="C423" s="304"/>
      <c r="D423" s="305"/>
      <c r="E423" s="306"/>
      <c r="F423" s="306">
        <f>+G410</f>
        <v>458826.5</v>
      </c>
      <c r="G423" s="306"/>
      <c r="H423" s="306"/>
      <c r="I423" s="307"/>
      <c r="J423" s="305"/>
      <c r="K423" s="306"/>
      <c r="L423" s="306">
        <f>+M410</f>
        <v>14160.420000000002</v>
      </c>
      <c r="M423" s="306"/>
      <c r="N423" s="306"/>
      <c r="O423" s="307"/>
      <c r="P423" s="305"/>
      <c r="Q423" s="306"/>
      <c r="R423" s="306">
        <f>+S410</f>
        <v>50903.1</v>
      </c>
      <c r="S423" s="306"/>
      <c r="T423" s="306"/>
      <c r="U423" s="307"/>
    </row>
    <row r="424" spans="1:22" ht="15.75" thickBot="1">
      <c r="A424" s="23"/>
      <c r="B424" s="31" t="s">
        <v>22</v>
      </c>
      <c r="C424" s="32"/>
      <c r="D424" s="308"/>
      <c r="E424" s="309"/>
      <c r="F424" s="309">
        <f>SUM(F422:F423)</f>
        <v>1344927.5</v>
      </c>
      <c r="G424" s="309"/>
      <c r="H424" s="309"/>
      <c r="I424" s="310"/>
      <c r="J424" s="308"/>
      <c r="K424" s="309"/>
      <c r="L424" s="309">
        <f>SUM(L422:L423)</f>
        <v>24158.100000000002</v>
      </c>
      <c r="M424" s="309"/>
      <c r="N424" s="309"/>
      <c r="O424" s="310"/>
      <c r="P424" s="308"/>
      <c r="Q424" s="309"/>
      <c r="R424" s="309">
        <f>SUM(R422:R423)</f>
        <v>88539.47</v>
      </c>
      <c r="S424" s="309"/>
      <c r="T424" s="309"/>
      <c r="U424" s="310"/>
    </row>
    <row r="425" spans="1:22">
      <c r="A425" s="23"/>
      <c r="B425" s="47"/>
      <c r="C425" s="47"/>
      <c r="D425" s="47"/>
      <c r="E425" s="47"/>
      <c r="F425" s="39"/>
      <c r="G425" s="39"/>
      <c r="H425" s="51"/>
      <c r="I425" s="51"/>
      <c r="J425" s="39"/>
      <c r="K425" s="39"/>
      <c r="L425" s="39"/>
      <c r="M425" s="51"/>
      <c r="N425" s="39"/>
      <c r="O425" s="51"/>
      <c r="P425" s="51"/>
      <c r="Q425" s="39"/>
      <c r="R425" s="23"/>
      <c r="S425" s="23"/>
      <c r="T425" s="23"/>
      <c r="U425" s="23"/>
    </row>
    <row r="426" spans="1:22" ht="15.75" thickBot="1">
      <c r="A426" s="23"/>
      <c r="B426" s="47"/>
      <c r="C426" s="47"/>
      <c r="D426" s="47"/>
      <c r="E426" s="47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23"/>
      <c r="S426" s="23"/>
      <c r="T426" s="23"/>
      <c r="U426" s="23"/>
    </row>
    <row r="427" spans="1:22" ht="15.75" thickBot="1">
      <c r="B427" s="480" t="s">
        <v>36</v>
      </c>
      <c r="C427" s="481"/>
      <c r="D427" s="481"/>
      <c r="E427" s="316"/>
      <c r="F427" s="482"/>
      <c r="G427" s="482"/>
      <c r="H427" s="482"/>
      <c r="I427" s="482"/>
      <c r="J427" s="482"/>
      <c r="K427" s="482"/>
      <c r="L427" s="482"/>
      <c r="M427" s="482"/>
      <c r="N427" s="482"/>
      <c r="O427" s="482"/>
      <c r="P427" s="482"/>
      <c r="Q427" s="482"/>
      <c r="R427" s="482"/>
      <c r="S427" s="482"/>
      <c r="T427" s="482"/>
      <c r="U427" s="482"/>
    </row>
    <row r="428" spans="1:22">
      <c r="B428" s="483"/>
      <c r="C428" s="484"/>
      <c r="D428" s="484"/>
      <c r="E428" s="484"/>
      <c r="F428" s="484"/>
      <c r="G428" s="484"/>
      <c r="H428" s="484"/>
      <c r="I428" s="484"/>
      <c r="J428" s="484"/>
      <c r="K428" s="484"/>
      <c r="L428" s="484"/>
      <c r="M428" s="484"/>
      <c r="N428" s="484"/>
      <c r="O428" s="484"/>
      <c r="P428" s="484"/>
      <c r="Q428" s="484"/>
      <c r="R428" s="484"/>
      <c r="S428" s="484"/>
      <c r="T428" s="484"/>
      <c r="U428" s="485"/>
    </row>
    <row r="429" spans="1:22">
      <c r="B429" s="486"/>
      <c r="C429" s="487"/>
      <c r="D429" s="487"/>
      <c r="E429" s="487"/>
      <c r="F429" s="487"/>
      <c r="G429" s="487"/>
      <c r="H429" s="487"/>
      <c r="I429" s="487"/>
      <c r="J429" s="487"/>
      <c r="K429" s="487"/>
      <c r="L429" s="487"/>
      <c r="M429" s="487"/>
      <c r="N429" s="487"/>
      <c r="O429" s="487"/>
      <c r="P429" s="487"/>
      <c r="Q429" s="487"/>
      <c r="R429" s="487"/>
      <c r="S429" s="487"/>
      <c r="T429" s="487"/>
      <c r="U429" s="488"/>
    </row>
    <row r="430" spans="1:22">
      <c r="B430" s="486"/>
      <c r="C430" s="487"/>
      <c r="D430" s="487"/>
      <c r="E430" s="487"/>
      <c r="F430" s="487"/>
      <c r="G430" s="487"/>
      <c r="H430" s="487"/>
      <c r="I430" s="487"/>
      <c r="J430" s="487"/>
      <c r="K430" s="487"/>
      <c r="L430" s="487"/>
      <c r="M430" s="487"/>
      <c r="N430" s="487"/>
      <c r="O430" s="487"/>
      <c r="P430" s="487"/>
      <c r="Q430" s="487"/>
      <c r="R430" s="487"/>
      <c r="S430" s="487"/>
      <c r="T430" s="487"/>
      <c r="U430" s="488"/>
    </row>
    <row r="431" spans="1:22">
      <c r="B431" s="486"/>
      <c r="C431" s="487"/>
      <c r="D431" s="487"/>
      <c r="E431" s="487"/>
      <c r="F431" s="487"/>
      <c r="G431" s="487"/>
      <c r="H431" s="487"/>
      <c r="I431" s="487"/>
      <c r="J431" s="487"/>
      <c r="K431" s="487"/>
      <c r="L431" s="487"/>
      <c r="M431" s="487"/>
      <c r="N431" s="487"/>
      <c r="O431" s="487"/>
      <c r="P431" s="487"/>
      <c r="Q431" s="487"/>
      <c r="R431" s="487"/>
      <c r="S431" s="487"/>
      <c r="T431" s="487"/>
      <c r="U431" s="488"/>
    </row>
    <row r="432" spans="1:22">
      <c r="B432" s="486"/>
      <c r="C432" s="487"/>
      <c r="D432" s="487"/>
      <c r="E432" s="487"/>
      <c r="F432" s="487"/>
      <c r="G432" s="487"/>
      <c r="H432" s="487"/>
      <c r="I432" s="487"/>
      <c r="J432" s="487"/>
      <c r="K432" s="487"/>
      <c r="L432" s="487"/>
      <c r="M432" s="487"/>
      <c r="N432" s="487"/>
      <c r="O432" s="487"/>
      <c r="P432" s="487"/>
      <c r="Q432" s="487"/>
      <c r="R432" s="487"/>
      <c r="S432" s="487"/>
      <c r="T432" s="487"/>
      <c r="U432" s="488"/>
    </row>
    <row r="433" spans="2:21">
      <c r="B433" s="486"/>
      <c r="C433" s="487"/>
      <c r="D433" s="487"/>
      <c r="E433" s="487"/>
      <c r="F433" s="487"/>
      <c r="G433" s="487"/>
      <c r="H433" s="487"/>
      <c r="I433" s="487"/>
      <c r="J433" s="487"/>
      <c r="K433" s="487"/>
      <c r="L433" s="487"/>
      <c r="M433" s="487"/>
      <c r="N433" s="487"/>
      <c r="O433" s="487"/>
      <c r="P433" s="487"/>
      <c r="Q433" s="487"/>
      <c r="R433" s="487"/>
      <c r="S433" s="487"/>
      <c r="T433" s="487"/>
      <c r="U433" s="488"/>
    </row>
    <row r="434" spans="2:21" ht="15.75" thickBot="1">
      <c r="B434" s="489"/>
      <c r="C434" s="490"/>
      <c r="D434" s="490"/>
      <c r="E434" s="490"/>
      <c r="F434" s="490"/>
      <c r="G434" s="490"/>
      <c r="H434" s="490"/>
      <c r="I434" s="490"/>
      <c r="J434" s="490"/>
      <c r="K434" s="490"/>
      <c r="L434" s="490"/>
      <c r="M434" s="490"/>
      <c r="N434" s="490"/>
      <c r="O434" s="490"/>
      <c r="P434" s="490"/>
      <c r="Q434" s="490"/>
      <c r="R434" s="490"/>
      <c r="S434" s="490"/>
      <c r="T434" s="490"/>
      <c r="U434" s="491"/>
    </row>
    <row r="435" spans="2:21">
      <c r="B435" s="23"/>
    </row>
    <row r="436" spans="2:21">
      <c r="B436" s="23"/>
      <c r="G436" s="35"/>
      <c r="H436" s="35"/>
      <c r="N436" s="35"/>
      <c r="P436" s="35"/>
    </row>
    <row r="437" spans="2:21">
      <c r="H437" s="36"/>
      <c r="I437" s="626" t="s">
        <v>37</v>
      </c>
      <c r="J437" s="626"/>
      <c r="K437" s="626"/>
      <c r="L437" s="626"/>
      <c r="M437" s="626"/>
      <c r="N437" s="626"/>
      <c r="Q437" s="626" t="s">
        <v>38</v>
      </c>
      <c r="R437" s="626"/>
      <c r="S437" s="626"/>
      <c r="T437" s="626"/>
      <c r="U437" s="626"/>
    </row>
    <row r="438" spans="2:21">
      <c r="B438" s="642" t="s">
        <v>39</v>
      </c>
      <c r="C438" s="642"/>
      <c r="D438" s="642"/>
      <c r="E438" s="642"/>
      <c r="F438" s="642"/>
      <c r="G438" s="37"/>
      <c r="H438" s="37"/>
      <c r="I438" s="627"/>
      <c r="J438" s="627"/>
      <c r="K438" s="627"/>
      <c r="L438" s="627"/>
      <c r="M438" s="627"/>
      <c r="N438" s="627"/>
      <c r="O438" s="37"/>
      <c r="P438" s="37"/>
      <c r="Q438" s="629" t="s">
        <v>1</v>
      </c>
      <c r="R438" s="629"/>
      <c r="S438" s="629"/>
      <c r="T438" s="629"/>
      <c r="U438" s="629"/>
    </row>
    <row r="439" spans="2:21">
      <c r="B439" s="629"/>
      <c r="C439" s="629"/>
      <c r="D439" s="629"/>
      <c r="E439" s="629"/>
      <c r="F439" s="629"/>
      <c r="G439" s="137"/>
      <c r="H439" s="137"/>
      <c r="I439" s="627"/>
      <c r="J439" s="627"/>
      <c r="K439" s="627"/>
      <c r="L439" s="627"/>
      <c r="M439" s="627"/>
      <c r="N439" s="627"/>
      <c r="O439" s="137"/>
      <c r="P439" s="137"/>
      <c r="Q439" s="629"/>
      <c r="R439" s="629"/>
      <c r="S439" s="629"/>
      <c r="T439" s="629"/>
      <c r="U439" s="629"/>
    </row>
    <row r="440" spans="2:21">
      <c r="B440" s="629"/>
      <c r="C440" s="629"/>
      <c r="D440" s="629"/>
      <c r="E440" s="629"/>
      <c r="F440" s="629"/>
      <c r="G440" s="137"/>
      <c r="H440" s="137"/>
      <c r="I440" s="627"/>
      <c r="J440" s="627"/>
      <c r="K440" s="627"/>
      <c r="L440" s="627"/>
      <c r="M440" s="627"/>
      <c r="N440" s="627"/>
      <c r="O440" s="137"/>
      <c r="P440" s="137"/>
      <c r="Q440" s="629"/>
      <c r="R440" s="629"/>
      <c r="S440" s="629"/>
      <c r="T440" s="629"/>
      <c r="U440" s="629"/>
    </row>
    <row r="441" spans="2:21">
      <c r="B441" s="629"/>
      <c r="C441" s="629"/>
      <c r="D441" s="629"/>
      <c r="E441" s="629"/>
      <c r="F441" s="629"/>
      <c r="G441" s="137"/>
      <c r="H441" s="137"/>
      <c r="I441" s="627"/>
      <c r="J441" s="627"/>
      <c r="K441" s="627"/>
      <c r="L441" s="627"/>
      <c r="M441" s="627"/>
      <c r="N441" s="627"/>
      <c r="O441" s="137"/>
      <c r="P441" s="137"/>
      <c r="Q441" s="629"/>
      <c r="R441" s="629"/>
      <c r="S441" s="629"/>
      <c r="T441" s="629"/>
      <c r="U441" s="629"/>
    </row>
    <row r="442" spans="2:21" ht="15.75" thickBot="1">
      <c r="B442" s="482"/>
      <c r="C442" s="482"/>
      <c r="D442" s="482"/>
      <c r="E442" s="482"/>
      <c r="F442" s="482"/>
      <c r="I442" s="628"/>
      <c r="J442" s="628"/>
      <c r="K442" s="628"/>
      <c r="L442" s="628"/>
      <c r="M442" s="628"/>
      <c r="N442" s="628"/>
      <c r="Q442" s="482"/>
      <c r="R442" s="482"/>
      <c r="S442" s="482"/>
      <c r="T442" s="482"/>
      <c r="U442" s="482"/>
    </row>
    <row r="443" spans="2:21">
      <c r="B443" s="630" t="s">
        <v>88</v>
      </c>
      <c r="C443" s="630"/>
      <c r="D443" s="630"/>
      <c r="E443" s="630"/>
      <c r="F443" s="630"/>
      <c r="I443" s="630" t="s">
        <v>89</v>
      </c>
      <c r="J443" s="630"/>
      <c r="K443" s="630"/>
      <c r="L443" s="630"/>
      <c r="M443" s="630"/>
      <c r="N443" s="630"/>
      <c r="Q443" s="631" t="s">
        <v>90</v>
      </c>
      <c r="R443" s="631"/>
      <c r="S443" s="631"/>
      <c r="T443" s="631"/>
      <c r="U443" s="631"/>
    </row>
    <row r="444" spans="2:21">
      <c r="B444" s="637" t="s">
        <v>91</v>
      </c>
      <c r="C444" s="637"/>
      <c r="D444" s="637"/>
      <c r="E444" s="637"/>
      <c r="F444" s="637"/>
      <c r="I444" s="632" t="s">
        <v>92</v>
      </c>
      <c r="J444" s="632"/>
      <c r="K444" s="632"/>
      <c r="L444" s="632"/>
      <c r="M444" s="632"/>
      <c r="N444" s="632"/>
      <c r="O444" s="151"/>
      <c r="P444" s="151"/>
      <c r="Q444" s="632" t="s">
        <v>93</v>
      </c>
      <c r="R444" s="632"/>
      <c r="S444" s="632"/>
      <c r="T444" s="632"/>
      <c r="U444" s="632"/>
    </row>
    <row r="445" spans="2:21">
      <c r="B445" s="23"/>
    </row>
    <row r="446" spans="2:21">
      <c r="B446" s="23"/>
      <c r="I446" s="626" t="s">
        <v>41</v>
      </c>
      <c r="J446" s="626"/>
      <c r="K446" s="626"/>
      <c r="L446" s="626"/>
      <c r="M446" s="626"/>
      <c r="N446" s="626"/>
    </row>
    <row r="447" spans="2:21">
      <c r="B447" s="302" t="s">
        <v>118</v>
      </c>
      <c r="C447" s="302"/>
      <c r="D447" s="302"/>
      <c r="E447" s="302"/>
      <c r="F447" s="302"/>
      <c r="I447" s="302" t="s">
        <v>40</v>
      </c>
      <c r="J447" s="302"/>
      <c r="K447" s="302"/>
      <c r="L447" s="302"/>
      <c r="M447" s="302"/>
      <c r="N447" s="302"/>
      <c r="Q447" s="302" t="s">
        <v>42</v>
      </c>
      <c r="R447" s="302"/>
      <c r="S447" s="302"/>
      <c r="T447" s="302"/>
      <c r="U447" s="302"/>
    </row>
    <row r="448" spans="2:21">
      <c r="B448" s="629"/>
      <c r="C448" s="629"/>
      <c r="D448" s="629"/>
      <c r="E448" s="629"/>
      <c r="F448" s="629"/>
      <c r="I448" s="302"/>
      <c r="J448" s="302"/>
      <c r="K448" s="302"/>
      <c r="L448" s="302"/>
      <c r="M448" s="302"/>
      <c r="N448" s="302"/>
      <c r="Q448" s="629"/>
      <c r="R448" s="629"/>
      <c r="S448" s="629"/>
      <c r="T448" s="629"/>
      <c r="U448" s="629"/>
    </row>
    <row r="449" spans="2:21">
      <c r="B449" s="629"/>
      <c r="C449" s="629"/>
      <c r="D449" s="629"/>
      <c r="E449" s="629"/>
      <c r="F449" s="629"/>
      <c r="I449" s="302"/>
      <c r="J449" s="302"/>
      <c r="K449" s="302"/>
      <c r="L449" s="302"/>
      <c r="M449" s="302"/>
      <c r="N449" s="302"/>
      <c r="Q449" s="629"/>
      <c r="R449" s="629"/>
      <c r="S449" s="629"/>
      <c r="T449" s="629"/>
      <c r="U449" s="629"/>
    </row>
    <row r="450" spans="2:21">
      <c r="B450" s="629"/>
      <c r="C450" s="629"/>
      <c r="D450" s="629"/>
      <c r="E450" s="629"/>
      <c r="F450" s="629"/>
      <c r="I450" s="302"/>
      <c r="J450" s="302"/>
      <c r="K450" s="302"/>
      <c r="L450" s="302"/>
      <c r="M450" s="302"/>
      <c r="N450" s="302"/>
      <c r="Q450" s="629"/>
      <c r="R450" s="629"/>
      <c r="S450" s="629"/>
      <c r="T450" s="629"/>
      <c r="U450" s="629"/>
    </row>
    <row r="451" spans="2:21" ht="15.75" thickBot="1">
      <c r="B451" s="482"/>
      <c r="C451" s="482"/>
      <c r="D451" s="482"/>
      <c r="E451" s="482"/>
      <c r="F451" s="482"/>
      <c r="G451" s="38"/>
      <c r="H451" s="38"/>
      <c r="I451" s="633"/>
      <c r="J451" s="633"/>
      <c r="K451" s="633"/>
      <c r="L451" s="633"/>
      <c r="M451" s="633"/>
      <c r="N451" s="633"/>
      <c r="O451" s="38"/>
      <c r="P451" s="38"/>
      <c r="Q451" s="482"/>
      <c r="R451" s="482"/>
      <c r="S451" s="482"/>
      <c r="T451" s="482"/>
      <c r="U451" s="482"/>
    </row>
    <row r="452" spans="2:21">
      <c r="B452" s="630" t="s">
        <v>94</v>
      </c>
      <c r="C452" s="630"/>
      <c r="D452" s="630"/>
      <c r="E452" s="630"/>
      <c r="F452" s="630"/>
      <c r="G452" s="152"/>
      <c r="H452" s="152"/>
      <c r="I452" s="630" t="s">
        <v>95</v>
      </c>
      <c r="J452" s="630"/>
      <c r="K452" s="630"/>
      <c r="L452" s="630"/>
      <c r="M452" s="630"/>
      <c r="N452" s="630"/>
      <c r="O452" s="38"/>
      <c r="P452" s="38"/>
      <c r="Q452" s="630" t="s">
        <v>96</v>
      </c>
      <c r="R452" s="630"/>
      <c r="S452" s="630"/>
      <c r="T452" s="630"/>
      <c r="U452" s="630"/>
    </row>
    <row r="453" spans="2:21" s="268" customFormat="1" ht="33" customHeight="1">
      <c r="B453" s="610" t="s">
        <v>97</v>
      </c>
      <c r="C453" s="610"/>
      <c r="D453" s="610"/>
      <c r="E453" s="610"/>
      <c r="F453" s="610"/>
      <c r="I453" s="610" t="s">
        <v>98</v>
      </c>
      <c r="J453" s="610"/>
      <c r="K453" s="610"/>
      <c r="L453" s="610"/>
      <c r="M453" s="610"/>
      <c r="N453" s="610"/>
      <c r="Q453" s="610" t="s">
        <v>99</v>
      </c>
      <c r="R453" s="610"/>
      <c r="S453" s="610"/>
      <c r="T453" s="610"/>
      <c r="U453" s="610"/>
    </row>
    <row r="454" spans="2:21">
      <c r="B454" s="23"/>
    </row>
    <row r="455" spans="2:21">
      <c r="B455" s="23"/>
    </row>
    <row r="456" spans="2:21">
      <c r="B456" s="23"/>
    </row>
    <row r="462" spans="2:21"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2:21"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2:21"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21"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21" ht="25.5" customHeight="1">
      <c r="B466" s="446" t="s">
        <v>0</v>
      </c>
      <c r="C466" s="446"/>
      <c r="D466" s="446"/>
      <c r="E466" s="446"/>
      <c r="F466" s="446"/>
      <c r="G466" s="446"/>
      <c r="H466" s="446"/>
      <c r="I466" s="446"/>
      <c r="J466" s="446"/>
      <c r="K466" s="446"/>
      <c r="L466" s="446"/>
      <c r="M466" s="446"/>
      <c r="N466" s="446"/>
      <c r="O466" s="446"/>
      <c r="P466" s="446"/>
      <c r="Q466" s="446"/>
      <c r="R466" s="446"/>
      <c r="S466" s="446"/>
      <c r="T466" s="446"/>
      <c r="U466" s="446"/>
    </row>
    <row r="467" spans="1:21">
      <c r="F467" t="s">
        <v>1</v>
      </c>
    </row>
    <row r="468" spans="1:21" ht="21.75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15.75" thickBot="1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5" customHeight="1">
      <c r="B470" s="463" t="s">
        <v>2</v>
      </c>
      <c r="C470" s="464"/>
      <c r="D470" s="464"/>
      <c r="E470" s="464"/>
      <c r="F470" s="465"/>
      <c r="G470" s="466" t="s">
        <v>123</v>
      </c>
      <c r="H470" s="467"/>
      <c r="I470" s="467"/>
      <c r="J470" s="467"/>
      <c r="K470" s="467"/>
      <c r="L470" s="467"/>
      <c r="M470" s="467"/>
      <c r="N470" s="467"/>
      <c r="O470" s="467"/>
      <c r="P470" s="467"/>
      <c r="Q470" s="467"/>
      <c r="R470" s="467"/>
      <c r="S470" s="467"/>
      <c r="T470" s="467"/>
      <c r="U470" s="468"/>
    </row>
    <row r="471" spans="1:21">
      <c r="A471" s="4"/>
      <c r="B471" s="469" t="s">
        <v>3</v>
      </c>
      <c r="C471" s="470"/>
      <c r="D471" s="470"/>
      <c r="E471" s="470"/>
      <c r="F471" s="471"/>
      <c r="G471" s="472" t="s">
        <v>100</v>
      </c>
      <c r="H471" s="473"/>
      <c r="I471" s="473"/>
      <c r="J471" s="473"/>
      <c r="K471" s="473"/>
      <c r="L471" s="473"/>
      <c r="M471" s="473"/>
      <c r="N471" s="473"/>
      <c r="O471" s="473"/>
      <c r="P471" s="473"/>
      <c r="Q471" s="473"/>
      <c r="R471" s="473"/>
      <c r="S471" s="473"/>
      <c r="T471" s="473"/>
      <c r="U471" s="474"/>
    </row>
    <row r="472" spans="1:21">
      <c r="A472" s="4"/>
      <c r="B472" s="463" t="s">
        <v>4</v>
      </c>
      <c r="C472" s="464"/>
      <c r="D472" s="464"/>
      <c r="E472" s="464"/>
      <c r="F472" s="465"/>
      <c r="G472" s="475" t="s">
        <v>43</v>
      </c>
      <c r="H472" s="476"/>
      <c r="I472" s="476"/>
      <c r="J472" s="476"/>
      <c r="K472" s="476"/>
      <c r="L472" s="476"/>
      <c r="M472" s="476"/>
      <c r="N472" s="476"/>
      <c r="O472" s="476"/>
      <c r="P472" s="476"/>
      <c r="Q472" s="476"/>
      <c r="R472" s="476"/>
      <c r="S472" s="476"/>
      <c r="T472" s="476"/>
      <c r="U472" s="477"/>
    </row>
    <row r="473" spans="1:21" ht="15" customHeight="1">
      <c r="A473" s="4"/>
      <c r="B473" s="463" t="s">
        <v>5</v>
      </c>
      <c r="C473" s="464"/>
      <c r="D473" s="464"/>
      <c r="E473" s="464"/>
      <c r="F473" s="465"/>
      <c r="G473" s="475" t="s">
        <v>63</v>
      </c>
      <c r="H473" s="476"/>
      <c r="I473" s="476"/>
      <c r="J473" s="476"/>
      <c r="K473" s="476"/>
      <c r="L473" s="476"/>
      <c r="M473" s="476"/>
      <c r="N473" s="476"/>
      <c r="O473" s="476"/>
      <c r="P473" s="476"/>
      <c r="Q473" s="476"/>
      <c r="R473" s="476"/>
      <c r="S473" s="476"/>
      <c r="T473" s="476"/>
      <c r="U473" s="477"/>
    </row>
    <row r="474" spans="1:21" ht="15" customHeight="1">
      <c r="A474" s="4"/>
      <c r="B474" s="463" t="s">
        <v>6</v>
      </c>
      <c r="C474" s="464"/>
      <c r="D474" s="464"/>
      <c r="E474" s="464"/>
      <c r="F474" s="465"/>
      <c r="G474" s="600" t="s">
        <v>7</v>
      </c>
      <c r="H474" s="601"/>
      <c r="I474" s="590"/>
      <c r="J474" s="591"/>
      <c r="K474" s="591"/>
      <c r="L474" s="592"/>
      <c r="M474" s="5" t="s">
        <v>8</v>
      </c>
      <c r="N474" s="590">
        <v>1344927.5</v>
      </c>
      <c r="O474" s="591"/>
      <c r="P474" s="591"/>
      <c r="Q474" s="592"/>
      <c r="R474" s="602" t="s">
        <v>9</v>
      </c>
      <c r="S474" s="601"/>
      <c r="T474" s="590"/>
      <c r="U474" s="603"/>
    </row>
    <row r="475" spans="1:21">
      <c r="A475" s="4"/>
      <c r="B475" s="463" t="s">
        <v>10</v>
      </c>
      <c r="C475" s="464"/>
      <c r="D475" s="464"/>
      <c r="E475" s="464"/>
      <c r="F475" s="465"/>
      <c r="G475" s="588" t="s">
        <v>7</v>
      </c>
      <c r="H475" s="589"/>
      <c r="I475" s="590"/>
      <c r="J475" s="591"/>
      <c r="K475" s="591"/>
      <c r="L475" s="592"/>
      <c r="M475" s="5" t="s">
        <v>8</v>
      </c>
      <c r="N475" s="593"/>
      <c r="O475" s="594"/>
      <c r="P475" s="594"/>
      <c r="Q475" s="595"/>
      <c r="R475" s="596"/>
      <c r="S475" s="588"/>
      <c r="T475" s="588"/>
      <c r="U475" s="597"/>
    </row>
    <row r="476" spans="1:21" ht="15.75" thickBot="1">
      <c r="A476" s="4"/>
      <c r="B476" s="463" t="s">
        <v>11</v>
      </c>
      <c r="C476" s="464"/>
      <c r="D476" s="464"/>
      <c r="E476" s="464"/>
      <c r="F476" s="465"/>
      <c r="G476" s="559" t="s">
        <v>107</v>
      </c>
      <c r="H476" s="560"/>
      <c r="I476" s="560"/>
      <c r="J476" s="560"/>
      <c r="K476" s="560"/>
      <c r="L476" s="560"/>
      <c r="M476" s="560"/>
      <c r="N476" s="560"/>
      <c r="O476" s="560"/>
      <c r="P476" s="560"/>
      <c r="Q476" s="560"/>
      <c r="R476" s="560"/>
      <c r="S476" s="560"/>
      <c r="T476" s="560"/>
      <c r="U476" s="561"/>
    </row>
    <row r="477" spans="1:21" ht="15.75" customHeight="1" thickBot="1">
      <c r="A477" s="4"/>
      <c r="B477" s="562" t="s">
        <v>12</v>
      </c>
      <c r="C477" s="563"/>
      <c r="D477" s="563"/>
      <c r="E477" s="563"/>
      <c r="F477" s="564"/>
      <c r="G477" s="565" t="s">
        <v>64</v>
      </c>
      <c r="H477" s="566"/>
      <c r="I477" s="566"/>
      <c r="J477" s="566"/>
      <c r="K477" s="566"/>
      <c r="L477" s="566"/>
      <c r="M477" s="566"/>
      <c r="N477" s="566"/>
      <c r="O477" s="566"/>
      <c r="P477" s="566"/>
      <c r="Q477" s="566"/>
      <c r="R477" s="566"/>
      <c r="S477" s="566"/>
      <c r="T477" s="566"/>
      <c r="U477" s="567"/>
    </row>
    <row r="478" spans="1:21" ht="15.75" thickBot="1">
      <c r="B478" s="568"/>
      <c r="C478" s="568"/>
      <c r="D478" s="568"/>
      <c r="E478" s="568"/>
      <c r="F478" s="568"/>
      <c r="G478" s="568"/>
      <c r="H478" s="568"/>
      <c r="I478" s="568"/>
      <c r="J478" s="568"/>
      <c r="K478" s="568"/>
      <c r="L478" s="568"/>
      <c r="M478" s="568"/>
      <c r="N478" s="568"/>
      <c r="O478" s="568"/>
      <c r="P478" s="568"/>
      <c r="Q478" s="568"/>
      <c r="R478" s="568"/>
      <c r="S478" s="568"/>
      <c r="T478" s="568"/>
      <c r="U478" s="568"/>
    </row>
    <row r="479" spans="1:21" ht="16.5" thickBot="1">
      <c r="A479" s="4"/>
      <c r="B479" s="516" t="s">
        <v>13</v>
      </c>
      <c r="C479" s="516"/>
      <c r="D479" s="517"/>
      <c r="E479" s="516" t="s">
        <v>14</v>
      </c>
      <c r="F479" s="517"/>
      <c r="G479" s="521" t="s">
        <v>15</v>
      </c>
      <c r="H479" s="522"/>
      <c r="I479" s="522"/>
      <c r="J479" s="522"/>
      <c r="K479" s="522"/>
      <c r="L479" s="522"/>
      <c r="M479" s="522"/>
      <c r="N479" s="522"/>
      <c r="O479" s="522"/>
      <c r="P479" s="522"/>
      <c r="Q479" s="522"/>
      <c r="R479" s="522"/>
      <c r="S479" s="522"/>
      <c r="T479" s="522"/>
      <c r="U479" s="523"/>
    </row>
    <row r="480" spans="1:21" ht="15.75" thickBot="1">
      <c r="A480" s="4"/>
      <c r="B480" s="519"/>
      <c r="C480" s="519"/>
      <c r="D480" s="520"/>
      <c r="E480" s="519"/>
      <c r="F480" s="520"/>
      <c r="G480" s="524" t="s">
        <v>16</v>
      </c>
      <c r="H480" s="525"/>
      <c r="I480" s="318" t="s">
        <v>17</v>
      </c>
      <c r="J480" s="319"/>
      <c r="K480" s="319"/>
      <c r="L480" s="319"/>
      <c r="M480" s="319"/>
      <c r="N480" s="320"/>
      <c r="O480" s="573" t="s">
        <v>18</v>
      </c>
      <c r="P480" s="574"/>
      <c r="Q480" s="574"/>
      <c r="R480" s="574"/>
      <c r="S480" s="574"/>
      <c r="T480" s="574"/>
      <c r="U480" s="575"/>
    </row>
    <row r="481" spans="1:21">
      <c r="A481" s="4"/>
      <c r="B481" s="519"/>
      <c r="C481" s="519"/>
      <c r="D481" s="520"/>
      <c r="E481" s="519"/>
      <c r="F481" s="520"/>
      <c r="G481" s="526"/>
      <c r="H481" s="527"/>
      <c r="I481" s="524" t="s">
        <v>19</v>
      </c>
      <c r="J481" s="576"/>
      <c r="K481" s="576"/>
      <c r="L481" s="524" t="s">
        <v>20</v>
      </c>
      <c r="M481" s="576"/>
      <c r="N481" s="525"/>
      <c r="O481" s="578" t="s">
        <v>19</v>
      </c>
      <c r="P481" s="579"/>
      <c r="Q481" s="579"/>
      <c r="R481" s="524" t="s">
        <v>20</v>
      </c>
      <c r="S481" s="576"/>
      <c r="T481" s="576"/>
      <c r="U481" s="535" t="s">
        <v>21</v>
      </c>
    </row>
    <row r="482" spans="1:21" ht="15.75" thickBot="1">
      <c r="A482" s="4"/>
      <c r="B482" s="569"/>
      <c r="C482" s="569"/>
      <c r="D482" s="570"/>
      <c r="E482" s="519"/>
      <c r="F482" s="520"/>
      <c r="G482" s="571"/>
      <c r="H482" s="572"/>
      <c r="I482" s="571"/>
      <c r="J482" s="577"/>
      <c r="K482" s="577"/>
      <c r="L482" s="571"/>
      <c r="M482" s="577"/>
      <c r="N482" s="572"/>
      <c r="O482" s="571"/>
      <c r="P482" s="577"/>
      <c r="Q482" s="577"/>
      <c r="R482" s="571"/>
      <c r="S482" s="577"/>
      <c r="T482" s="577"/>
      <c r="U482" s="536"/>
    </row>
    <row r="483" spans="1:21">
      <c r="A483" s="23"/>
      <c r="B483" s="580" t="s">
        <v>45</v>
      </c>
      <c r="C483" s="581"/>
      <c r="D483" s="582"/>
      <c r="E483" s="583"/>
      <c r="F483" s="584"/>
      <c r="G483" s="585"/>
      <c r="H483" s="609"/>
      <c r="I483" s="583"/>
      <c r="J483" s="587"/>
      <c r="K483" s="587"/>
      <c r="L483" s="587"/>
      <c r="M483" s="587"/>
      <c r="N483" s="587"/>
      <c r="O483" s="585"/>
      <c r="P483" s="587"/>
      <c r="Q483" s="587"/>
      <c r="R483" s="587"/>
      <c r="S483" s="587"/>
      <c r="T483" s="587"/>
      <c r="U483" s="160"/>
    </row>
    <row r="484" spans="1:21">
      <c r="A484" s="23"/>
      <c r="B484" s="551" t="s">
        <v>46</v>
      </c>
      <c r="C484" s="552"/>
      <c r="D484" s="553"/>
      <c r="E484" s="543" t="s">
        <v>59</v>
      </c>
      <c r="F484" s="507"/>
      <c r="G484" s="508">
        <v>960</v>
      </c>
      <c r="H484" s="509"/>
      <c r="I484" s="274">
        <v>0</v>
      </c>
      <c r="J484" s="510"/>
      <c r="K484" s="537"/>
      <c r="L484" s="274">
        <v>0</v>
      </c>
      <c r="M484" s="275"/>
      <c r="N484" s="276"/>
      <c r="O484" s="508">
        <f>+I484+O370</f>
        <v>960</v>
      </c>
      <c r="P484" s="510"/>
      <c r="Q484" s="510"/>
      <c r="R484" s="508">
        <f>+L484+R370</f>
        <v>960</v>
      </c>
      <c r="S484" s="510"/>
      <c r="T484" s="510"/>
      <c r="U484" s="162">
        <f>+R484/G484</f>
        <v>1</v>
      </c>
    </row>
    <row r="485" spans="1:21">
      <c r="A485" s="23"/>
      <c r="B485" s="551" t="s">
        <v>47</v>
      </c>
      <c r="C485" s="552"/>
      <c r="D485" s="553"/>
      <c r="E485" s="543" t="s">
        <v>60</v>
      </c>
      <c r="F485" s="507"/>
      <c r="G485" s="508">
        <v>120</v>
      </c>
      <c r="H485" s="537"/>
      <c r="I485" s="274">
        <v>0</v>
      </c>
      <c r="J485" s="510"/>
      <c r="K485" s="537"/>
      <c r="L485" s="274">
        <v>0</v>
      </c>
      <c r="M485" s="275"/>
      <c r="N485" s="276"/>
      <c r="O485" s="508">
        <f>+I485+O371</f>
        <v>120</v>
      </c>
      <c r="P485" s="510"/>
      <c r="Q485" s="510"/>
      <c r="R485" s="508">
        <f>+L485+R371</f>
        <v>120</v>
      </c>
      <c r="S485" s="510"/>
      <c r="T485" s="510"/>
      <c r="U485" s="162">
        <f t="shared" ref="U485:U498" si="32">+R485/G485</f>
        <v>1</v>
      </c>
    </row>
    <row r="486" spans="1:21">
      <c r="A486" s="23"/>
      <c r="B486" s="54" t="s">
        <v>48</v>
      </c>
      <c r="C486" s="52"/>
      <c r="D486" s="53"/>
      <c r="E486" s="506" t="s">
        <v>60</v>
      </c>
      <c r="F486" s="507"/>
      <c r="G486" s="508">
        <v>3975</v>
      </c>
      <c r="H486" s="509"/>
      <c r="I486" s="274">
        <v>480</v>
      </c>
      <c r="J486" s="275"/>
      <c r="K486" s="509"/>
      <c r="L486" s="274">
        <v>480</v>
      </c>
      <c r="M486" s="275"/>
      <c r="N486" s="276"/>
      <c r="O486" s="508">
        <f>+I486+O372</f>
        <v>1515</v>
      </c>
      <c r="P486" s="510"/>
      <c r="Q486" s="510"/>
      <c r="R486" s="508">
        <f>+L486+R372</f>
        <v>1515</v>
      </c>
      <c r="S486" s="510"/>
      <c r="T486" s="510"/>
      <c r="U486" s="162">
        <f t="shared" si="32"/>
        <v>0.38113207547169814</v>
      </c>
    </row>
    <row r="487" spans="1:21">
      <c r="A487" s="23"/>
      <c r="B487" s="554" t="s">
        <v>49</v>
      </c>
      <c r="C487" s="555"/>
      <c r="D487" s="556"/>
      <c r="E487" s="543"/>
      <c r="F487" s="557"/>
      <c r="G487" s="508"/>
      <c r="H487" s="537"/>
      <c r="I487" s="274"/>
      <c r="J487" s="275"/>
      <c r="K487" s="509"/>
      <c r="L487" s="274"/>
      <c r="M487" s="275"/>
      <c r="N487" s="276"/>
      <c r="O487" s="508"/>
      <c r="P487" s="275"/>
      <c r="Q487" s="558"/>
      <c r="R487" s="510"/>
      <c r="S487" s="275"/>
      <c r="T487" s="558"/>
      <c r="U487" s="162"/>
    </row>
    <row r="488" spans="1:21">
      <c r="A488" s="23"/>
      <c r="B488" s="551" t="s">
        <v>50</v>
      </c>
      <c r="C488" s="552"/>
      <c r="D488" s="553"/>
      <c r="E488" s="543" t="s">
        <v>60</v>
      </c>
      <c r="F488" s="507"/>
      <c r="G488" s="508">
        <v>120</v>
      </c>
      <c r="H488" s="537"/>
      <c r="I488" s="274">
        <v>0</v>
      </c>
      <c r="J488" s="275"/>
      <c r="K488" s="509"/>
      <c r="L488" s="274">
        <v>0</v>
      </c>
      <c r="M488" s="275"/>
      <c r="N488" s="276"/>
      <c r="O488" s="508">
        <f>+I488+O374</f>
        <v>0</v>
      </c>
      <c r="P488" s="510"/>
      <c r="Q488" s="510"/>
      <c r="R488" s="508">
        <f>+L488+R374</f>
        <v>0</v>
      </c>
      <c r="S488" s="510"/>
      <c r="T488" s="510"/>
      <c r="U488" s="162">
        <f t="shared" si="32"/>
        <v>0</v>
      </c>
    </row>
    <row r="489" spans="1:21">
      <c r="A489" s="23"/>
      <c r="B489" s="54" t="s">
        <v>51</v>
      </c>
      <c r="C489" s="52"/>
      <c r="D489" s="53"/>
      <c r="E489" s="506" t="s">
        <v>59</v>
      </c>
      <c r="F489" s="507"/>
      <c r="G489" s="508">
        <v>300</v>
      </c>
      <c r="H489" s="509"/>
      <c r="I489" s="274">
        <v>0</v>
      </c>
      <c r="J489" s="275"/>
      <c r="K489" s="509"/>
      <c r="L489" s="274">
        <v>0</v>
      </c>
      <c r="M489" s="275"/>
      <c r="N489" s="276"/>
      <c r="O489" s="508">
        <f>+I489+O375</f>
        <v>0</v>
      </c>
      <c r="P489" s="510"/>
      <c r="Q489" s="510"/>
      <c r="R489" s="508">
        <f>+L489+R375</f>
        <v>0</v>
      </c>
      <c r="S489" s="510"/>
      <c r="T489" s="510"/>
      <c r="U489" s="162">
        <f t="shared" si="32"/>
        <v>0</v>
      </c>
    </row>
    <row r="490" spans="1:21">
      <c r="A490" s="23"/>
      <c r="B490" s="551" t="s">
        <v>52</v>
      </c>
      <c r="C490" s="552"/>
      <c r="D490" s="553"/>
      <c r="E490" s="543" t="s">
        <v>59</v>
      </c>
      <c r="F490" s="507"/>
      <c r="G490" s="508">
        <v>1200</v>
      </c>
      <c r="H490" s="537"/>
      <c r="I490" s="274">
        <v>0</v>
      </c>
      <c r="J490" s="275"/>
      <c r="K490" s="509"/>
      <c r="L490" s="274">
        <v>0</v>
      </c>
      <c r="M490" s="275"/>
      <c r="N490" s="276"/>
      <c r="O490" s="508">
        <f>+I490+O376</f>
        <v>0</v>
      </c>
      <c r="P490" s="510"/>
      <c r="Q490" s="510"/>
      <c r="R490" s="508">
        <f>+L490+R376</f>
        <v>0</v>
      </c>
      <c r="S490" s="510"/>
      <c r="T490" s="510"/>
      <c r="U490" s="162">
        <f t="shared" si="32"/>
        <v>0</v>
      </c>
    </row>
    <row r="491" spans="1:21">
      <c r="A491" s="23"/>
      <c r="B491" s="554" t="s">
        <v>53</v>
      </c>
      <c r="C491" s="555"/>
      <c r="D491" s="556"/>
      <c r="E491" s="543"/>
      <c r="F491" s="557"/>
      <c r="G491" s="508"/>
      <c r="H491" s="537"/>
      <c r="I491" s="274"/>
      <c r="J491" s="275"/>
      <c r="K491" s="509"/>
      <c r="L491" s="274"/>
      <c r="M491" s="275"/>
      <c r="N491" s="276"/>
      <c r="O491" s="508"/>
      <c r="P491" s="275"/>
      <c r="Q491" s="558"/>
      <c r="R491" s="510"/>
      <c r="S491" s="275"/>
      <c r="T491" s="558"/>
      <c r="U491" s="162"/>
    </row>
    <row r="492" spans="1:21">
      <c r="A492" s="23"/>
      <c r="B492" s="551" t="s">
        <v>54</v>
      </c>
      <c r="C492" s="552"/>
      <c r="D492" s="553"/>
      <c r="E492" s="543" t="s">
        <v>59</v>
      </c>
      <c r="F492" s="507"/>
      <c r="G492" s="508">
        <v>11104</v>
      </c>
      <c r="H492" s="537"/>
      <c r="I492" s="274">
        <v>2221</v>
      </c>
      <c r="J492" s="275"/>
      <c r="K492" s="509"/>
      <c r="L492" s="274">
        <v>2221</v>
      </c>
      <c r="M492" s="275"/>
      <c r="N492" s="276"/>
      <c r="O492" s="508">
        <f>+I492+O378</f>
        <v>4441</v>
      </c>
      <c r="P492" s="510"/>
      <c r="Q492" s="510"/>
      <c r="R492" s="508">
        <f>+L492+R378</f>
        <v>4441</v>
      </c>
      <c r="S492" s="510"/>
      <c r="T492" s="510"/>
      <c r="U492" s="162">
        <f t="shared" si="32"/>
        <v>0.39994596541786742</v>
      </c>
    </row>
    <row r="493" spans="1:21">
      <c r="A493" s="23"/>
      <c r="B493" s="54" t="s">
        <v>55</v>
      </c>
      <c r="C493" s="52"/>
      <c r="D493" s="53"/>
      <c r="E493" s="506" t="s">
        <v>60</v>
      </c>
      <c r="F493" s="507"/>
      <c r="G493" s="508">
        <v>555</v>
      </c>
      <c r="H493" s="509"/>
      <c r="I493" s="274">
        <v>111</v>
      </c>
      <c r="J493" s="275"/>
      <c r="K493" s="509"/>
      <c r="L493" s="274">
        <v>111</v>
      </c>
      <c r="M493" s="275"/>
      <c r="N493" s="276"/>
      <c r="O493" s="508">
        <f>+I493+O379</f>
        <v>222</v>
      </c>
      <c r="P493" s="510"/>
      <c r="Q493" s="510"/>
      <c r="R493" s="508">
        <f>+L493+R379</f>
        <v>222</v>
      </c>
      <c r="S493" s="510"/>
      <c r="T493" s="510"/>
      <c r="U493" s="162">
        <f t="shared" si="32"/>
        <v>0.4</v>
      </c>
    </row>
    <row r="494" spans="1:21">
      <c r="A494" s="23"/>
      <c r="B494" s="56" t="s">
        <v>56</v>
      </c>
      <c r="C494" s="55"/>
      <c r="D494" s="57"/>
      <c r="E494" s="49"/>
      <c r="F494" s="40"/>
      <c r="G494" s="41"/>
      <c r="H494" s="50"/>
      <c r="I494" s="42"/>
      <c r="J494" s="44"/>
      <c r="K494" s="50"/>
      <c r="L494" s="42"/>
      <c r="M494" s="44"/>
      <c r="N494" s="58"/>
      <c r="O494" s="41"/>
      <c r="P494" s="44"/>
      <c r="Q494" s="59"/>
      <c r="R494" s="43"/>
      <c r="S494" s="44"/>
      <c r="T494" s="59"/>
      <c r="U494" s="162"/>
    </row>
    <row r="495" spans="1:21">
      <c r="A495" s="23"/>
      <c r="B495" s="54" t="s">
        <v>56</v>
      </c>
      <c r="C495" s="55"/>
      <c r="D495" s="57"/>
      <c r="E495" s="506" t="s">
        <v>60</v>
      </c>
      <c r="F495" s="507"/>
      <c r="G495" s="508">
        <v>12</v>
      </c>
      <c r="H495" s="509"/>
      <c r="I495" s="274">
        <v>1</v>
      </c>
      <c r="J495" s="275"/>
      <c r="K495" s="509"/>
      <c r="L495" s="274">
        <v>1</v>
      </c>
      <c r="M495" s="275"/>
      <c r="N495" s="276"/>
      <c r="O495" s="508">
        <f>+I495+O381</f>
        <v>5</v>
      </c>
      <c r="P495" s="510"/>
      <c r="Q495" s="510"/>
      <c r="R495" s="508">
        <f>+L495+R381</f>
        <v>5</v>
      </c>
      <c r="S495" s="510"/>
      <c r="T495" s="510"/>
      <c r="U495" s="162">
        <f t="shared" si="32"/>
        <v>0.41666666666666669</v>
      </c>
    </row>
    <row r="496" spans="1:21">
      <c r="A496" s="23"/>
      <c r="B496" s="54" t="s">
        <v>57</v>
      </c>
      <c r="C496" s="55"/>
      <c r="D496" s="57"/>
      <c r="E496" s="506" t="s">
        <v>60</v>
      </c>
      <c r="F496" s="507"/>
      <c r="G496" s="508">
        <v>12</v>
      </c>
      <c r="H496" s="509"/>
      <c r="I496" s="274">
        <v>1</v>
      </c>
      <c r="J496" s="275"/>
      <c r="K496" s="509"/>
      <c r="L496" s="274">
        <v>1</v>
      </c>
      <c r="M496" s="275"/>
      <c r="N496" s="276"/>
      <c r="O496" s="508">
        <f>+I496+O382</f>
        <v>5</v>
      </c>
      <c r="P496" s="510"/>
      <c r="Q496" s="510"/>
      <c r="R496" s="508">
        <f>+L496+R382</f>
        <v>5</v>
      </c>
      <c r="S496" s="510"/>
      <c r="T496" s="510"/>
      <c r="U496" s="162">
        <f t="shared" si="32"/>
        <v>0.41666666666666669</v>
      </c>
    </row>
    <row r="497" spans="1:21">
      <c r="A497" s="23"/>
      <c r="B497" s="56" t="s">
        <v>58</v>
      </c>
      <c r="C497" s="55"/>
      <c r="D497" s="57"/>
      <c r="E497" s="49"/>
      <c r="F497" s="40"/>
      <c r="G497" s="41"/>
      <c r="H497" s="50"/>
      <c r="I497" s="42"/>
      <c r="J497" s="44"/>
      <c r="K497" s="50"/>
      <c r="L497" s="42"/>
      <c r="M497" s="44"/>
      <c r="N497" s="58"/>
      <c r="O497" s="41"/>
      <c r="P497" s="44"/>
      <c r="Q497" s="59"/>
      <c r="R497" s="43"/>
      <c r="S497" s="44"/>
      <c r="T497" s="59"/>
      <c r="U497" s="162"/>
    </row>
    <row r="498" spans="1:21" ht="15.75" thickBot="1">
      <c r="A498" s="23"/>
      <c r="B498" s="540" t="s">
        <v>58</v>
      </c>
      <c r="C498" s="541"/>
      <c r="D498" s="542"/>
      <c r="E498" s="543" t="s">
        <v>60</v>
      </c>
      <c r="F498" s="507"/>
      <c r="G498" s="508">
        <v>1</v>
      </c>
      <c r="H498" s="537"/>
      <c r="I498" s="546">
        <v>0</v>
      </c>
      <c r="J498" s="547"/>
      <c r="K498" s="545"/>
      <c r="L498" s="546">
        <v>0</v>
      </c>
      <c r="M498" s="547"/>
      <c r="N498" s="548"/>
      <c r="O498" s="508">
        <f>+I498+O384</f>
        <v>0</v>
      </c>
      <c r="P498" s="510"/>
      <c r="Q498" s="510"/>
      <c r="R498" s="508">
        <f>+L498+R384</f>
        <v>0</v>
      </c>
      <c r="S498" s="510"/>
      <c r="T498" s="510"/>
      <c r="U498" s="162">
        <f t="shared" si="32"/>
        <v>0</v>
      </c>
    </row>
    <row r="499" spans="1:21" ht="15.75" thickBot="1">
      <c r="A499" s="4"/>
      <c r="B499" s="549"/>
      <c r="C499" s="550"/>
      <c r="D499" s="550"/>
      <c r="E499" s="550"/>
      <c r="F499" s="550"/>
      <c r="G499" s="346"/>
      <c r="H499" s="538"/>
      <c r="I499" s="538"/>
      <c r="J499" s="538"/>
      <c r="K499" s="538"/>
      <c r="L499" s="538"/>
      <c r="M499" s="538"/>
      <c r="N499" s="539"/>
      <c r="O499" s="346"/>
      <c r="P499" s="538"/>
      <c r="Q499" s="538"/>
      <c r="R499" s="538"/>
      <c r="S499" s="538"/>
      <c r="T499" s="538"/>
      <c r="U499" s="539"/>
    </row>
    <row r="500" spans="1:21" ht="15.75" thickBot="1">
      <c r="B500" s="7"/>
      <c r="C500" s="8"/>
      <c r="D500" s="9"/>
      <c r="E500" s="10"/>
      <c r="F500" s="11"/>
      <c r="G500" s="12"/>
      <c r="H500" s="13"/>
      <c r="I500" s="14"/>
      <c r="J500" s="14"/>
      <c r="K500" s="15"/>
      <c r="L500" s="14"/>
      <c r="M500" s="15"/>
      <c r="N500" s="14"/>
      <c r="O500" s="14"/>
      <c r="P500" s="14"/>
      <c r="Q500" s="14"/>
      <c r="R500" s="15"/>
      <c r="S500" s="14"/>
      <c r="T500" s="12"/>
      <c r="U500" s="14"/>
    </row>
    <row r="501" spans="1:21" ht="16.5" thickBot="1">
      <c r="A501" s="4"/>
      <c r="B501" s="515" t="s">
        <v>23</v>
      </c>
      <c r="C501" s="516"/>
      <c r="D501" s="516"/>
      <c r="E501" s="516"/>
      <c r="F501" s="517"/>
      <c r="G501" s="521" t="s">
        <v>24</v>
      </c>
      <c r="H501" s="522"/>
      <c r="I501" s="522"/>
      <c r="J501" s="522"/>
      <c r="K501" s="522"/>
      <c r="L501" s="522"/>
      <c r="M501" s="522"/>
      <c r="N501" s="522"/>
      <c r="O501" s="522"/>
      <c r="P501" s="522"/>
      <c r="Q501" s="522"/>
      <c r="R501" s="522"/>
      <c r="S501" s="522"/>
      <c r="T501" s="522"/>
      <c r="U501" s="523"/>
    </row>
    <row r="502" spans="1:21" ht="15.75" thickBot="1">
      <c r="A502" s="4"/>
      <c r="B502" s="518"/>
      <c r="C502" s="519"/>
      <c r="D502" s="519"/>
      <c r="E502" s="519"/>
      <c r="F502" s="520"/>
      <c r="G502" s="524" t="s">
        <v>25</v>
      </c>
      <c r="H502" s="525"/>
      <c r="I502" s="519" t="s">
        <v>17</v>
      </c>
      <c r="J502" s="519"/>
      <c r="K502" s="519"/>
      <c r="L502" s="519"/>
      <c r="M502" s="519"/>
      <c r="N502" s="520"/>
      <c r="O502" s="530" t="s">
        <v>18</v>
      </c>
      <c r="P502" s="531"/>
      <c r="Q502" s="531"/>
      <c r="R502" s="531"/>
      <c r="S502" s="531"/>
      <c r="T502" s="531"/>
      <c r="U502" s="532"/>
    </row>
    <row r="503" spans="1:21" ht="15.75" thickBot="1">
      <c r="A503" s="4"/>
      <c r="B503" s="518"/>
      <c r="C503" s="519"/>
      <c r="D503" s="519"/>
      <c r="E503" s="519"/>
      <c r="F503" s="520"/>
      <c r="G503" s="526"/>
      <c r="H503" s="527"/>
      <c r="I503" s="318" t="s">
        <v>19</v>
      </c>
      <c r="J503" s="319"/>
      <c r="K503" s="320"/>
      <c r="L503" s="318" t="s">
        <v>26</v>
      </c>
      <c r="M503" s="319"/>
      <c r="N503" s="320"/>
      <c r="O503" s="318" t="s">
        <v>19</v>
      </c>
      <c r="P503" s="319"/>
      <c r="Q503" s="533"/>
      <c r="R503" s="534" t="s">
        <v>26</v>
      </c>
      <c r="S503" s="319"/>
      <c r="T503" s="320"/>
      <c r="U503" s="535" t="s">
        <v>21</v>
      </c>
    </row>
    <row r="504" spans="1:21" ht="15.75" thickBot="1">
      <c r="A504" s="4"/>
      <c r="B504" s="518"/>
      <c r="C504" s="519"/>
      <c r="D504" s="519"/>
      <c r="E504" s="519"/>
      <c r="F504" s="520"/>
      <c r="G504" s="528"/>
      <c r="H504" s="529"/>
      <c r="I504" s="47" t="s">
        <v>27</v>
      </c>
      <c r="J504" s="45" t="s">
        <v>28</v>
      </c>
      <c r="K504" s="45" t="s">
        <v>29</v>
      </c>
      <c r="L504" s="47" t="s">
        <v>27</v>
      </c>
      <c r="M504" s="45" t="s">
        <v>28</v>
      </c>
      <c r="N504" s="48" t="s">
        <v>29</v>
      </c>
      <c r="O504" s="19" t="s">
        <v>27</v>
      </c>
      <c r="P504" s="47" t="s">
        <v>28</v>
      </c>
      <c r="Q504" s="20" t="s">
        <v>29</v>
      </c>
      <c r="R504" s="21" t="s">
        <v>27</v>
      </c>
      <c r="S504" s="46" t="s">
        <v>28</v>
      </c>
      <c r="T504" s="45" t="s">
        <v>29</v>
      </c>
      <c r="U504" s="536"/>
    </row>
    <row r="505" spans="1:21" ht="15.75" customHeight="1" thickBot="1">
      <c r="A505" s="4"/>
      <c r="B505" s="497" t="s">
        <v>30</v>
      </c>
      <c r="C505" s="498"/>
      <c r="D505" s="498"/>
      <c r="E505" s="498"/>
      <c r="F505" s="498"/>
      <c r="G505" s="498"/>
      <c r="H505" s="498"/>
      <c r="I505" s="498"/>
      <c r="J505" s="498"/>
      <c r="K505" s="498"/>
      <c r="L505" s="498"/>
      <c r="M505" s="498"/>
      <c r="N505" s="498"/>
      <c r="O505" s="498"/>
      <c r="P505" s="498"/>
      <c r="Q505" s="498"/>
      <c r="R505" s="498"/>
      <c r="S505" s="498"/>
      <c r="T505" s="498"/>
      <c r="U505" s="499"/>
    </row>
    <row r="506" spans="1:21" ht="15.75" thickBot="1">
      <c r="A506" s="23"/>
      <c r="B506" s="500" t="s">
        <v>61</v>
      </c>
      <c r="C506" s="501"/>
      <c r="D506" s="501"/>
      <c r="E506" s="501"/>
      <c r="F506" s="501"/>
      <c r="G506" s="347">
        <f>SUM(G507:G519)</f>
        <v>259726.5</v>
      </c>
      <c r="H506" s="502"/>
      <c r="I506" s="161"/>
      <c r="J506" s="161">
        <f>SUM(J507:J519)</f>
        <v>48544.800000000003</v>
      </c>
      <c r="K506" s="161"/>
      <c r="L506" s="161"/>
      <c r="M506" s="161">
        <f>SUM(M507:M519)</f>
        <v>21409.91</v>
      </c>
      <c r="N506" s="161"/>
      <c r="O506" s="161"/>
      <c r="P506" s="161">
        <f>SUM(P507:P519)</f>
        <v>135874</v>
      </c>
      <c r="Q506" s="147"/>
      <c r="R506" s="161"/>
      <c r="S506" s="161">
        <f>SUM(S507:S519)</f>
        <v>59046.28</v>
      </c>
      <c r="T506" s="147"/>
      <c r="U506" s="169">
        <f>+S506/G506</f>
        <v>0.22734022134822593</v>
      </c>
    </row>
    <row r="507" spans="1:21" ht="15" customHeight="1">
      <c r="A507" s="23"/>
      <c r="B507" s="503" t="s">
        <v>67</v>
      </c>
      <c r="C507" s="504"/>
      <c r="D507" s="504"/>
      <c r="E507" s="504"/>
      <c r="F507" s="505"/>
      <c r="G507" s="478">
        <v>118294</v>
      </c>
      <c r="H507" s="479"/>
      <c r="I507" s="26"/>
      <c r="J507" s="26">
        <v>9857.7999999999993</v>
      </c>
      <c r="K507" s="26"/>
      <c r="L507" s="26"/>
      <c r="M507" s="26">
        <v>8000</v>
      </c>
      <c r="N507" s="26"/>
      <c r="O507" s="26"/>
      <c r="P507" s="26">
        <f>+J507+P393</f>
        <v>49289</v>
      </c>
      <c r="Q507" s="26"/>
      <c r="R507" s="26"/>
      <c r="S507" s="26">
        <f>+M507+S393</f>
        <v>22000</v>
      </c>
      <c r="T507" s="26"/>
      <c r="U507" s="166">
        <f t="shared" ref="U507:U531" si="33">+S507/G507</f>
        <v>0.1859773107680863</v>
      </c>
    </row>
    <row r="508" spans="1:21" ht="15" customHeight="1">
      <c r="A508" s="23"/>
      <c r="B508" s="494" t="s">
        <v>68</v>
      </c>
      <c r="C508" s="495"/>
      <c r="D508" s="495"/>
      <c r="E508" s="495"/>
      <c r="F508" s="496"/>
      <c r="G508" s="478">
        <v>6688.5</v>
      </c>
      <c r="H508" s="479"/>
      <c r="I508" s="26"/>
      <c r="J508" s="26">
        <v>0</v>
      </c>
      <c r="K508" s="26"/>
      <c r="L508" s="26"/>
      <c r="M508" s="26">
        <v>0</v>
      </c>
      <c r="N508" s="26"/>
      <c r="O508" s="26"/>
      <c r="P508" s="26">
        <f t="shared" ref="P508:P519" si="34">+J508+P394</f>
        <v>0</v>
      </c>
      <c r="Q508" s="26"/>
      <c r="R508" s="26"/>
      <c r="S508" s="26">
        <f t="shared" ref="S508:S519" si="35">+M508+S394</f>
        <v>0</v>
      </c>
      <c r="T508" s="26"/>
      <c r="U508" s="166">
        <f t="shared" si="33"/>
        <v>0</v>
      </c>
    </row>
    <row r="509" spans="1:21" ht="15" customHeight="1">
      <c r="A509" s="23"/>
      <c r="B509" s="494" t="s">
        <v>69</v>
      </c>
      <c r="C509" s="495"/>
      <c r="D509" s="495"/>
      <c r="E509" s="495"/>
      <c r="F509" s="496"/>
      <c r="G509" s="478">
        <v>6000</v>
      </c>
      <c r="H509" s="479"/>
      <c r="I509" s="26"/>
      <c r="J509" s="26">
        <v>0</v>
      </c>
      <c r="K509" s="26"/>
      <c r="L509" s="26"/>
      <c r="M509" s="26">
        <v>0</v>
      </c>
      <c r="N509" s="26"/>
      <c r="O509" s="26"/>
      <c r="P509" s="26">
        <f t="shared" si="34"/>
        <v>0</v>
      </c>
      <c r="Q509" s="26"/>
      <c r="R509" s="26"/>
      <c r="S509" s="26">
        <f t="shared" si="35"/>
        <v>0</v>
      </c>
      <c r="T509" s="26"/>
      <c r="U509" s="166">
        <f t="shared" si="33"/>
        <v>0</v>
      </c>
    </row>
    <row r="510" spans="1:21" ht="15" customHeight="1">
      <c r="A510" s="23"/>
      <c r="B510" s="494" t="s">
        <v>70</v>
      </c>
      <c r="C510" s="495"/>
      <c r="D510" s="495"/>
      <c r="E510" s="495"/>
      <c r="F510" s="496"/>
      <c r="G510" s="478">
        <v>19200</v>
      </c>
      <c r="H510" s="479"/>
      <c r="I510" s="26"/>
      <c r="J510" s="26">
        <v>0</v>
      </c>
      <c r="K510" s="26"/>
      <c r="L510" s="26"/>
      <c r="M510" s="26">
        <v>0</v>
      </c>
      <c r="N510" s="26"/>
      <c r="O510" s="26"/>
      <c r="P510" s="26">
        <f t="shared" si="34"/>
        <v>19200</v>
      </c>
      <c r="Q510" s="26"/>
      <c r="R510" s="26"/>
      <c r="S510" s="26">
        <f t="shared" si="35"/>
        <v>0</v>
      </c>
      <c r="T510" s="26"/>
      <c r="U510" s="166">
        <f t="shared" si="33"/>
        <v>0</v>
      </c>
    </row>
    <row r="511" spans="1:21">
      <c r="A511" s="23"/>
      <c r="B511" s="494" t="s">
        <v>71</v>
      </c>
      <c r="C511" s="495"/>
      <c r="D511" s="495"/>
      <c r="E511" s="495"/>
      <c r="F511" s="496"/>
      <c r="G511" s="478">
        <v>31500</v>
      </c>
      <c r="H511" s="479"/>
      <c r="I511" s="26"/>
      <c r="J511" s="26">
        <v>0</v>
      </c>
      <c r="K511" s="26"/>
      <c r="L511" s="26"/>
      <c r="M511" s="26">
        <v>0</v>
      </c>
      <c r="N511" s="26"/>
      <c r="O511" s="26"/>
      <c r="P511" s="26">
        <f t="shared" si="34"/>
        <v>15750</v>
      </c>
      <c r="Q511" s="26"/>
      <c r="R511" s="26"/>
      <c r="S511" s="26">
        <f t="shared" si="35"/>
        <v>16000</v>
      </c>
      <c r="T511" s="26"/>
      <c r="U511" s="166">
        <f t="shared" si="33"/>
        <v>0.50793650793650791</v>
      </c>
    </row>
    <row r="512" spans="1:21" ht="15" customHeight="1">
      <c r="A512" s="23"/>
      <c r="B512" s="494" t="s">
        <v>72</v>
      </c>
      <c r="C512" s="495"/>
      <c r="D512" s="495"/>
      <c r="E512" s="495"/>
      <c r="F512" s="496"/>
      <c r="G512" s="478">
        <v>6000</v>
      </c>
      <c r="H512" s="479"/>
      <c r="I512" s="26"/>
      <c r="J512" s="26">
        <v>3000</v>
      </c>
      <c r="K512" s="26"/>
      <c r="L512" s="26"/>
      <c r="M512" s="26">
        <v>1500</v>
      </c>
      <c r="N512" s="26"/>
      <c r="O512" s="26"/>
      <c r="P512" s="26">
        <f t="shared" si="34"/>
        <v>3000</v>
      </c>
      <c r="Q512" s="26"/>
      <c r="R512" s="26"/>
      <c r="S512" s="26">
        <f t="shared" si="35"/>
        <v>1500</v>
      </c>
      <c r="T512" s="26"/>
      <c r="U512" s="166">
        <f t="shared" si="33"/>
        <v>0.25</v>
      </c>
    </row>
    <row r="513" spans="1:21" ht="15" customHeight="1">
      <c r="A513" s="23"/>
      <c r="B513" s="494" t="s">
        <v>73</v>
      </c>
      <c r="C513" s="495"/>
      <c r="D513" s="495"/>
      <c r="E513" s="495"/>
      <c r="F513" s="496"/>
      <c r="G513" s="478">
        <v>12000</v>
      </c>
      <c r="H513" s="479"/>
      <c r="I513" s="26"/>
      <c r="J513" s="26">
        <v>3000</v>
      </c>
      <c r="K513" s="26"/>
      <c r="L513" s="26"/>
      <c r="M513" s="26">
        <v>3000</v>
      </c>
      <c r="N513" s="26"/>
      <c r="O513" s="26"/>
      <c r="P513" s="26">
        <f t="shared" si="34"/>
        <v>6000</v>
      </c>
      <c r="Q513" s="26"/>
      <c r="R513" s="26"/>
      <c r="S513" s="26">
        <f t="shared" si="35"/>
        <v>8000</v>
      </c>
      <c r="T513" s="26"/>
      <c r="U513" s="166">
        <f t="shared" si="33"/>
        <v>0.66666666666666663</v>
      </c>
    </row>
    <row r="514" spans="1:21">
      <c r="A514" s="23"/>
      <c r="B514" s="494" t="s">
        <v>65</v>
      </c>
      <c r="C514" s="495"/>
      <c r="D514" s="495"/>
      <c r="E514" s="495"/>
      <c r="F514" s="496"/>
      <c r="G514" s="478">
        <v>6200</v>
      </c>
      <c r="H514" s="479"/>
      <c r="I514" s="26"/>
      <c r="J514" s="26">
        <v>6200</v>
      </c>
      <c r="K514" s="26"/>
      <c r="L514" s="26"/>
      <c r="M514" s="26">
        <v>0</v>
      </c>
      <c r="N514" s="26"/>
      <c r="O514" s="26"/>
      <c r="P514" s="26">
        <f t="shared" si="34"/>
        <v>6200</v>
      </c>
      <c r="Q514" s="26"/>
      <c r="R514" s="26"/>
      <c r="S514" s="26">
        <f t="shared" si="35"/>
        <v>0</v>
      </c>
      <c r="T514" s="26"/>
      <c r="U514" s="166">
        <f t="shared" si="33"/>
        <v>0</v>
      </c>
    </row>
    <row r="515" spans="1:21" ht="15" customHeight="1">
      <c r="A515" s="23"/>
      <c r="B515" s="494" t="s">
        <v>74</v>
      </c>
      <c r="C515" s="495"/>
      <c r="D515" s="495"/>
      <c r="E515" s="495"/>
      <c r="F515" s="496"/>
      <c r="G515" s="478">
        <v>6000</v>
      </c>
      <c r="H515" s="479"/>
      <c r="I515" s="26"/>
      <c r="J515" s="26">
        <v>500</v>
      </c>
      <c r="K515" s="26"/>
      <c r="L515" s="26"/>
      <c r="M515" s="26">
        <v>323.92</v>
      </c>
      <c r="N515" s="26"/>
      <c r="O515" s="26"/>
      <c r="P515" s="26">
        <f t="shared" si="34"/>
        <v>2500</v>
      </c>
      <c r="Q515" s="26"/>
      <c r="R515" s="26"/>
      <c r="S515" s="26">
        <f t="shared" si="35"/>
        <v>1754.2900000000002</v>
      </c>
      <c r="T515" s="26"/>
      <c r="U515" s="166">
        <f t="shared" si="33"/>
        <v>0.29238166666666671</v>
      </c>
    </row>
    <row r="516" spans="1:21">
      <c r="A516" s="23"/>
      <c r="B516" s="494" t="s">
        <v>66</v>
      </c>
      <c r="C516" s="495"/>
      <c r="D516" s="495"/>
      <c r="E516" s="495"/>
      <c r="F516" s="496"/>
      <c r="G516" s="478">
        <v>24000</v>
      </c>
      <c r="H516" s="479"/>
      <c r="I516" s="26"/>
      <c r="J516" s="26">
        <v>24000</v>
      </c>
      <c r="K516" s="26"/>
      <c r="L516" s="26"/>
      <c r="M516" s="26">
        <v>7898.99</v>
      </c>
      <c r="N516" s="26"/>
      <c r="O516" s="26"/>
      <c r="P516" s="26">
        <f t="shared" si="34"/>
        <v>24000</v>
      </c>
      <c r="Q516" s="26"/>
      <c r="R516" s="26"/>
      <c r="S516" s="26">
        <f t="shared" si="35"/>
        <v>7898.99</v>
      </c>
      <c r="T516" s="26"/>
      <c r="U516" s="166">
        <f t="shared" si="33"/>
        <v>0.32912458333333333</v>
      </c>
    </row>
    <row r="517" spans="1:21" ht="15" customHeight="1">
      <c r="A517" s="23"/>
      <c r="B517" s="494" t="s">
        <v>75</v>
      </c>
      <c r="C517" s="495"/>
      <c r="D517" s="495"/>
      <c r="E517" s="495"/>
      <c r="F517" s="496"/>
      <c r="G517" s="478">
        <v>12000</v>
      </c>
      <c r="H517" s="479"/>
      <c r="I517" s="26"/>
      <c r="J517" s="26">
        <v>1000</v>
      </c>
      <c r="K517" s="26"/>
      <c r="L517" s="26"/>
      <c r="M517" s="26">
        <v>0</v>
      </c>
      <c r="N517" s="26"/>
      <c r="O517" s="26"/>
      <c r="P517" s="26">
        <f t="shared" si="34"/>
        <v>5000</v>
      </c>
      <c r="Q517" s="26"/>
      <c r="R517" s="26"/>
      <c r="S517" s="26">
        <f t="shared" si="35"/>
        <v>0</v>
      </c>
      <c r="T517" s="26"/>
      <c r="U517" s="166">
        <f t="shared" si="33"/>
        <v>0</v>
      </c>
    </row>
    <row r="518" spans="1:21" ht="15" customHeight="1">
      <c r="A518" s="23"/>
      <c r="B518" s="494" t="s">
        <v>76</v>
      </c>
      <c r="C518" s="495"/>
      <c r="D518" s="495"/>
      <c r="E518" s="495"/>
      <c r="F518" s="496"/>
      <c r="G518" s="478">
        <v>8244</v>
      </c>
      <c r="H518" s="479"/>
      <c r="I518" s="26"/>
      <c r="J518" s="26">
        <v>687</v>
      </c>
      <c r="K518" s="26"/>
      <c r="L518" s="26"/>
      <c r="M518" s="26">
        <v>687</v>
      </c>
      <c r="N518" s="26"/>
      <c r="O518" s="26"/>
      <c r="P518" s="26">
        <f t="shared" si="34"/>
        <v>3435</v>
      </c>
      <c r="Q518" s="26"/>
      <c r="R518" s="26"/>
      <c r="S518" s="26">
        <f t="shared" si="35"/>
        <v>1893</v>
      </c>
      <c r="T518" s="26"/>
      <c r="U518" s="166">
        <f t="shared" si="33"/>
        <v>0.22962154294032022</v>
      </c>
    </row>
    <row r="519" spans="1:21" ht="15" customHeight="1" thickBot="1">
      <c r="A519" s="23"/>
      <c r="B519" s="494" t="s">
        <v>77</v>
      </c>
      <c r="C519" s="495"/>
      <c r="D519" s="495"/>
      <c r="E519" s="495"/>
      <c r="F519" s="496"/>
      <c r="G519" s="513">
        <v>3600</v>
      </c>
      <c r="H519" s="514"/>
      <c r="I519" s="26"/>
      <c r="J519" s="26">
        <v>300</v>
      </c>
      <c r="K519" s="26"/>
      <c r="L519" s="26"/>
      <c r="M519" s="26">
        <v>0</v>
      </c>
      <c r="N519" s="26"/>
      <c r="O519" s="26"/>
      <c r="P519" s="26">
        <f t="shared" si="34"/>
        <v>1500</v>
      </c>
      <c r="Q519" s="26"/>
      <c r="R519" s="26"/>
      <c r="S519" s="26">
        <f t="shared" si="35"/>
        <v>0</v>
      </c>
      <c r="T519" s="26"/>
      <c r="U519" s="166">
        <f t="shared" si="33"/>
        <v>0</v>
      </c>
    </row>
    <row r="520" spans="1:21" ht="15.75" thickBot="1">
      <c r="A520" s="23"/>
      <c r="B520" s="500" t="s">
        <v>53</v>
      </c>
      <c r="C520" s="501"/>
      <c r="D520" s="501"/>
      <c r="E520" s="501"/>
      <c r="F520" s="501"/>
      <c r="G520" s="502">
        <f>SUM(G521:H523)</f>
        <v>626374.5</v>
      </c>
      <c r="H520" s="502"/>
      <c r="I520" s="161"/>
      <c r="J520" s="161">
        <f>SUM(J521:J523)</f>
        <v>125114.9</v>
      </c>
      <c r="K520" s="161"/>
      <c r="L520" s="161"/>
      <c r="M520" s="161">
        <f>SUM(M521:M523)</f>
        <v>0</v>
      </c>
      <c r="N520" s="161"/>
      <c r="O520" s="161"/>
      <c r="P520" s="161">
        <f>SUM(P521:P523)</f>
        <v>250229.8</v>
      </c>
      <c r="Q520" s="161"/>
      <c r="R520" s="161"/>
      <c r="S520" s="161">
        <f>SUM(S521:S523)</f>
        <v>0</v>
      </c>
      <c r="T520" s="147"/>
      <c r="U520" s="169">
        <f t="shared" si="33"/>
        <v>0</v>
      </c>
    </row>
    <row r="521" spans="1:21">
      <c r="A521" s="23"/>
      <c r="B521" s="494" t="s">
        <v>79</v>
      </c>
      <c r="C521" s="495"/>
      <c r="D521" s="495"/>
      <c r="E521" s="495"/>
      <c r="F521" s="496"/>
      <c r="G521" s="492">
        <v>118800</v>
      </c>
      <c r="H521" s="493"/>
      <c r="I521" s="26"/>
      <c r="J521" s="26">
        <v>23760</v>
      </c>
      <c r="K521" s="26"/>
      <c r="L521" s="26"/>
      <c r="M521" s="26">
        <v>0</v>
      </c>
      <c r="N521" s="26"/>
      <c r="O521" s="26"/>
      <c r="P521" s="26">
        <f t="shared" ref="P521:P523" si="36">+J521+P407</f>
        <v>47520</v>
      </c>
      <c r="Q521" s="26"/>
      <c r="R521" s="26"/>
      <c r="S521" s="26">
        <f t="shared" ref="S521:S523" si="37">+M521+S407</f>
        <v>0</v>
      </c>
      <c r="T521" s="26"/>
      <c r="U521" s="166">
        <f t="shared" si="33"/>
        <v>0</v>
      </c>
    </row>
    <row r="522" spans="1:21">
      <c r="A522" s="23"/>
      <c r="B522" s="494" t="s">
        <v>80</v>
      </c>
      <c r="C522" s="495"/>
      <c r="D522" s="495"/>
      <c r="E522" s="495"/>
      <c r="F522" s="496"/>
      <c r="G522" s="478">
        <v>414774.5</v>
      </c>
      <c r="H522" s="479"/>
      <c r="I522" s="26"/>
      <c r="J522" s="26">
        <v>82954.899999999994</v>
      </c>
      <c r="K522" s="26"/>
      <c r="L522" s="26"/>
      <c r="M522" s="26">
        <v>0</v>
      </c>
      <c r="N522" s="26"/>
      <c r="O522" s="26"/>
      <c r="P522" s="26">
        <f t="shared" si="36"/>
        <v>165909.79999999999</v>
      </c>
      <c r="Q522" s="26"/>
      <c r="R522" s="26"/>
      <c r="S522" s="26">
        <f t="shared" si="37"/>
        <v>0</v>
      </c>
      <c r="T522" s="26"/>
      <c r="U522" s="166">
        <f t="shared" si="33"/>
        <v>0</v>
      </c>
    </row>
    <row r="523" spans="1:21" ht="15.75" thickBot="1">
      <c r="A523" s="23"/>
      <c r="B523" s="494" t="s">
        <v>81</v>
      </c>
      <c r="C523" s="495"/>
      <c r="D523" s="495"/>
      <c r="E523" s="495"/>
      <c r="F523" s="496"/>
      <c r="G523" s="513">
        <v>92800</v>
      </c>
      <c r="H523" s="514"/>
      <c r="I523" s="26"/>
      <c r="J523" s="26">
        <v>18400</v>
      </c>
      <c r="K523" s="26"/>
      <c r="L523" s="26"/>
      <c r="M523" s="26">
        <v>0</v>
      </c>
      <c r="N523" s="26"/>
      <c r="O523" s="26"/>
      <c r="P523" s="26">
        <f t="shared" si="36"/>
        <v>36800</v>
      </c>
      <c r="Q523" s="26"/>
      <c r="R523" s="26"/>
      <c r="S523" s="26">
        <f t="shared" si="37"/>
        <v>0</v>
      </c>
      <c r="T523" s="26"/>
      <c r="U523" s="166">
        <f t="shared" si="33"/>
        <v>0</v>
      </c>
    </row>
    <row r="524" spans="1:21" s="168" customFormat="1" ht="15.75" customHeight="1" thickBot="1">
      <c r="A524" s="167"/>
      <c r="B524" s="335" t="s">
        <v>31</v>
      </c>
      <c r="C524" s="336"/>
      <c r="D524" s="336"/>
      <c r="E524" s="336"/>
      <c r="F524" s="336"/>
      <c r="G524" s="511">
        <f>SUM(G525:H530)</f>
        <v>458826.5</v>
      </c>
      <c r="H524" s="512"/>
      <c r="I524" s="235"/>
      <c r="J524" s="235">
        <f>SUM(J525:J530)</f>
        <v>18364</v>
      </c>
      <c r="K524" s="235"/>
      <c r="L524" s="235"/>
      <c r="M524" s="235">
        <f>SUM(M525:M530)</f>
        <v>28609.739999999998</v>
      </c>
      <c r="N524" s="235"/>
      <c r="O524" s="235"/>
      <c r="P524" s="235">
        <f>SUM(P525:P530)</f>
        <v>91820</v>
      </c>
      <c r="Q524" s="235"/>
      <c r="R524" s="235"/>
      <c r="S524" s="235">
        <f>SUM(S525:S530)</f>
        <v>79512.839999999982</v>
      </c>
      <c r="T524" s="235"/>
      <c r="U524" s="236">
        <f t="shared" si="33"/>
        <v>0.1732960934034978</v>
      </c>
    </row>
    <row r="525" spans="1:21">
      <c r="A525" s="23"/>
      <c r="B525" s="494" t="s">
        <v>82</v>
      </c>
      <c r="C525" s="495"/>
      <c r="D525" s="495"/>
      <c r="E525" s="495"/>
      <c r="F525" s="496"/>
      <c r="G525" s="492">
        <v>126314.5</v>
      </c>
      <c r="H525" s="493"/>
      <c r="I525" s="26"/>
      <c r="J525" s="26">
        <v>0</v>
      </c>
      <c r="K525" s="26"/>
      <c r="L525" s="26"/>
      <c r="M525" s="26">
        <v>0</v>
      </c>
      <c r="N525" s="26"/>
      <c r="O525" s="26"/>
      <c r="P525" s="26">
        <f t="shared" ref="P525:P530" si="38">+J525+P411</f>
        <v>0</v>
      </c>
      <c r="Q525" s="26"/>
      <c r="R525" s="26"/>
      <c r="S525" s="26">
        <f t="shared" ref="S525:S530" si="39">+M525+S411</f>
        <v>0</v>
      </c>
      <c r="T525" s="26"/>
      <c r="U525" s="166">
        <f t="shared" si="33"/>
        <v>0</v>
      </c>
    </row>
    <row r="526" spans="1:21">
      <c r="A526" s="23"/>
      <c r="B526" s="494" t="s">
        <v>83</v>
      </c>
      <c r="C526" s="495"/>
      <c r="D526" s="495"/>
      <c r="E526" s="495"/>
      <c r="F526" s="496"/>
      <c r="G526" s="478">
        <v>149500</v>
      </c>
      <c r="H526" s="479"/>
      <c r="I526" s="26"/>
      <c r="J526" s="26">
        <v>11500</v>
      </c>
      <c r="K526" s="26"/>
      <c r="L526" s="26"/>
      <c r="M526" s="26">
        <v>13189.27</v>
      </c>
      <c r="N526" s="26"/>
      <c r="O526" s="26"/>
      <c r="P526" s="26">
        <f t="shared" si="38"/>
        <v>57500</v>
      </c>
      <c r="Q526" s="26"/>
      <c r="R526" s="26"/>
      <c r="S526" s="26">
        <f t="shared" si="39"/>
        <v>53119.009999999995</v>
      </c>
      <c r="T526" s="26"/>
      <c r="U526" s="166">
        <f t="shared" si="33"/>
        <v>0.35531110367892971</v>
      </c>
    </row>
    <row r="527" spans="1:21">
      <c r="A527" s="23"/>
      <c r="B527" s="494" t="s">
        <v>84</v>
      </c>
      <c r="C527" s="495"/>
      <c r="D527" s="495"/>
      <c r="E527" s="495"/>
      <c r="F527" s="496"/>
      <c r="G527" s="478">
        <v>89232</v>
      </c>
      <c r="H527" s="479"/>
      <c r="I527" s="26"/>
      <c r="J527" s="26">
        <v>6864</v>
      </c>
      <c r="K527" s="26"/>
      <c r="L527" s="26"/>
      <c r="M527" s="26">
        <v>7141.71</v>
      </c>
      <c r="N527" s="26"/>
      <c r="O527" s="26"/>
      <c r="P527" s="26">
        <f t="shared" si="38"/>
        <v>34320</v>
      </c>
      <c r="Q527" s="26"/>
      <c r="R527" s="26"/>
      <c r="S527" s="26">
        <f t="shared" si="39"/>
        <v>18115.07</v>
      </c>
      <c r="T527" s="26"/>
      <c r="U527" s="166">
        <f t="shared" si="33"/>
        <v>0.20301091536668459</v>
      </c>
    </row>
    <row r="528" spans="1:21">
      <c r="A528" s="23"/>
      <c r="B528" s="494" t="s">
        <v>85</v>
      </c>
      <c r="C528" s="495"/>
      <c r="D528" s="495"/>
      <c r="E528" s="495"/>
      <c r="F528" s="496"/>
      <c r="G528" s="478">
        <v>34500</v>
      </c>
      <c r="H528" s="479"/>
      <c r="I528" s="26"/>
      <c r="J528" s="26">
        <v>0</v>
      </c>
      <c r="K528" s="26"/>
      <c r="L528" s="26"/>
      <c r="M528" s="26">
        <v>8278.76</v>
      </c>
      <c r="N528" s="26"/>
      <c r="O528" s="26"/>
      <c r="P528" s="26">
        <f t="shared" si="38"/>
        <v>0</v>
      </c>
      <c r="Q528" s="26"/>
      <c r="R528" s="26"/>
      <c r="S528" s="26">
        <f t="shared" si="39"/>
        <v>8278.76</v>
      </c>
      <c r="T528" s="26"/>
      <c r="U528" s="166">
        <f t="shared" si="33"/>
        <v>0.2399640579710145</v>
      </c>
    </row>
    <row r="529" spans="1:22">
      <c r="A529" s="23"/>
      <c r="B529" s="494" t="s">
        <v>86</v>
      </c>
      <c r="C529" s="495"/>
      <c r="D529" s="495"/>
      <c r="E529" s="495"/>
      <c r="F529" s="496"/>
      <c r="G529" s="478">
        <v>14820</v>
      </c>
      <c r="H529" s="479"/>
      <c r="I529" s="26"/>
      <c r="J529" s="26">
        <v>0</v>
      </c>
      <c r="K529" s="26"/>
      <c r="L529" s="26"/>
      <c r="M529" s="26">
        <v>0</v>
      </c>
      <c r="N529" s="26"/>
      <c r="O529" s="26"/>
      <c r="P529" s="26">
        <f t="shared" si="38"/>
        <v>0</v>
      </c>
      <c r="Q529" s="26"/>
      <c r="R529" s="26"/>
      <c r="S529" s="26">
        <f t="shared" si="39"/>
        <v>0</v>
      </c>
      <c r="T529" s="26"/>
      <c r="U529" s="166">
        <f t="shared" si="33"/>
        <v>0</v>
      </c>
    </row>
    <row r="530" spans="1:22" ht="15.75" thickBot="1">
      <c r="A530" s="23"/>
      <c r="B530" s="494" t="s">
        <v>87</v>
      </c>
      <c r="C530" s="495"/>
      <c r="D530" s="495"/>
      <c r="E530" s="495"/>
      <c r="F530" s="496"/>
      <c r="G530" s="478">
        <v>44460</v>
      </c>
      <c r="H530" s="479"/>
      <c r="I530" s="26"/>
      <c r="J530" s="26">
        <v>0</v>
      </c>
      <c r="K530" s="26"/>
      <c r="L530" s="26"/>
      <c r="M530" s="26">
        <v>0</v>
      </c>
      <c r="N530" s="26"/>
      <c r="O530" s="26"/>
      <c r="P530" s="26">
        <f t="shared" si="38"/>
        <v>0</v>
      </c>
      <c r="Q530" s="26"/>
      <c r="R530" s="26"/>
      <c r="S530" s="26">
        <f t="shared" si="39"/>
        <v>0</v>
      </c>
      <c r="T530" s="26"/>
      <c r="U530" s="166">
        <f t="shared" si="33"/>
        <v>0</v>
      </c>
    </row>
    <row r="531" spans="1:22" s="168" customFormat="1" ht="12.75" thickBot="1">
      <c r="A531" s="167"/>
      <c r="B531" s="343" t="s">
        <v>22</v>
      </c>
      <c r="C531" s="344"/>
      <c r="D531" s="344"/>
      <c r="E531" s="344"/>
      <c r="F531" s="345"/>
      <c r="G531" s="346">
        <f>+G506+G520+G524</f>
        <v>1344927.5</v>
      </c>
      <c r="H531" s="347"/>
      <c r="I531" s="171"/>
      <c r="J531" s="171">
        <f>+J506+J520+J524</f>
        <v>192023.7</v>
      </c>
      <c r="K531" s="171"/>
      <c r="L531" s="171"/>
      <c r="M531" s="171">
        <f>+M506+M520+M524</f>
        <v>50019.649999999994</v>
      </c>
      <c r="N531" s="171"/>
      <c r="O531" s="171"/>
      <c r="P531" s="171">
        <f>+P506+P520+P524</f>
        <v>477923.8</v>
      </c>
      <c r="Q531" s="171"/>
      <c r="R531" s="171"/>
      <c r="S531" s="171">
        <f>+S506+S520+S524</f>
        <v>138559.12</v>
      </c>
      <c r="T531" s="147"/>
      <c r="U531" s="170">
        <f t="shared" si="33"/>
        <v>0.10302348639610685</v>
      </c>
    </row>
    <row r="532" spans="1:22" ht="15.75" thickBot="1">
      <c r="C532" s="27"/>
      <c r="I532" s="28"/>
      <c r="L532" s="28"/>
      <c r="N532" s="28"/>
      <c r="U532" s="28"/>
    </row>
    <row r="533" spans="1:22" ht="15.75" thickBot="1">
      <c r="B533" s="311" t="s">
        <v>32</v>
      </c>
      <c r="C533" s="312"/>
      <c r="D533" s="312"/>
      <c r="E533" s="312"/>
      <c r="F533" s="312"/>
      <c r="G533" s="312"/>
      <c r="H533" s="312"/>
      <c r="I533" s="312"/>
      <c r="J533" s="312"/>
      <c r="K533" s="312"/>
      <c r="L533" s="312"/>
      <c r="M533" s="312"/>
      <c r="N533" s="312"/>
      <c r="O533" s="312"/>
      <c r="P533" s="312"/>
      <c r="Q533" s="312"/>
      <c r="R533" s="312"/>
      <c r="S533" s="312"/>
      <c r="T533" s="312"/>
      <c r="U533" s="313"/>
      <c r="V533" s="29"/>
    </row>
    <row r="534" spans="1:22" ht="15.75" customHeight="1" thickBot="1">
      <c r="B534" s="314"/>
      <c r="C534" s="315"/>
      <c r="D534" s="318" t="s">
        <v>16</v>
      </c>
      <c r="E534" s="319"/>
      <c r="F534" s="319"/>
      <c r="G534" s="319"/>
      <c r="H534" s="319"/>
      <c r="I534" s="320"/>
      <c r="J534" s="318" t="s">
        <v>33</v>
      </c>
      <c r="K534" s="319"/>
      <c r="L534" s="319"/>
      <c r="M534" s="319"/>
      <c r="N534" s="319"/>
      <c r="O534" s="320"/>
      <c r="P534" s="318" t="s">
        <v>18</v>
      </c>
      <c r="Q534" s="319"/>
      <c r="R534" s="319"/>
      <c r="S534" s="319"/>
      <c r="T534" s="319"/>
      <c r="U534" s="30"/>
    </row>
    <row r="535" spans="1:22" ht="15.75" thickBot="1">
      <c r="B535" s="316"/>
      <c r="C535" s="317"/>
      <c r="D535" s="321" t="s">
        <v>27</v>
      </c>
      <c r="E535" s="322"/>
      <c r="F535" s="322" t="s">
        <v>28</v>
      </c>
      <c r="G535" s="322"/>
      <c r="H535" s="323" t="s">
        <v>29</v>
      </c>
      <c r="I535" s="324"/>
      <c r="J535" s="321" t="s">
        <v>27</v>
      </c>
      <c r="K535" s="322"/>
      <c r="L535" s="322" t="s">
        <v>28</v>
      </c>
      <c r="M535" s="322"/>
      <c r="N535" s="323" t="s">
        <v>29</v>
      </c>
      <c r="O535" s="324"/>
      <c r="P535" s="321" t="s">
        <v>27</v>
      </c>
      <c r="Q535" s="322"/>
      <c r="R535" s="322" t="s">
        <v>28</v>
      </c>
      <c r="S535" s="322"/>
      <c r="T535" s="323" t="s">
        <v>29</v>
      </c>
      <c r="U535" s="324"/>
    </row>
    <row r="536" spans="1:22" ht="22.5" customHeight="1">
      <c r="A536" s="23"/>
      <c r="B536" s="325" t="s">
        <v>34</v>
      </c>
      <c r="C536" s="326"/>
      <c r="D536" s="327"/>
      <c r="E536" s="328"/>
      <c r="F536" s="328">
        <f>+G520+G506</f>
        <v>886101</v>
      </c>
      <c r="G536" s="328"/>
      <c r="H536" s="328"/>
      <c r="I536" s="329"/>
      <c r="J536" s="327"/>
      <c r="K536" s="328"/>
      <c r="L536" s="328">
        <f>+M506+M520</f>
        <v>21409.91</v>
      </c>
      <c r="M536" s="328"/>
      <c r="N536" s="328"/>
      <c r="O536" s="329"/>
      <c r="P536" s="327"/>
      <c r="Q536" s="328"/>
      <c r="R536" s="328">
        <f>+S506+S520</f>
        <v>59046.28</v>
      </c>
      <c r="S536" s="328"/>
      <c r="T536" s="328"/>
      <c r="U536" s="329"/>
    </row>
    <row r="537" spans="1:22" ht="24.75" customHeight="1" thickBot="1">
      <c r="A537" s="4"/>
      <c r="B537" s="303" t="s">
        <v>35</v>
      </c>
      <c r="C537" s="304"/>
      <c r="D537" s="305"/>
      <c r="E537" s="306"/>
      <c r="F537" s="306">
        <f>+G524</f>
        <v>458826.5</v>
      </c>
      <c r="G537" s="306"/>
      <c r="H537" s="306"/>
      <c r="I537" s="307"/>
      <c r="J537" s="305"/>
      <c r="K537" s="306"/>
      <c r="L537" s="306">
        <f>+M524</f>
        <v>28609.739999999998</v>
      </c>
      <c r="M537" s="306"/>
      <c r="N537" s="306"/>
      <c r="O537" s="307"/>
      <c r="P537" s="305"/>
      <c r="Q537" s="306"/>
      <c r="R537" s="306">
        <f>+S524</f>
        <v>79512.839999999982</v>
      </c>
      <c r="S537" s="306"/>
      <c r="T537" s="306"/>
      <c r="U537" s="307"/>
    </row>
    <row r="538" spans="1:22" ht="15.75" thickBot="1">
      <c r="A538" s="23"/>
      <c r="B538" s="31" t="s">
        <v>22</v>
      </c>
      <c r="C538" s="32"/>
      <c r="D538" s="308"/>
      <c r="E538" s="309"/>
      <c r="F538" s="309">
        <f>SUM(F536:F537)</f>
        <v>1344927.5</v>
      </c>
      <c r="G538" s="309"/>
      <c r="H538" s="309"/>
      <c r="I538" s="310"/>
      <c r="J538" s="308"/>
      <c r="K538" s="309"/>
      <c r="L538" s="309">
        <f>SUM(L536:L537)</f>
        <v>50019.649999999994</v>
      </c>
      <c r="M538" s="309"/>
      <c r="N538" s="309"/>
      <c r="O538" s="310"/>
      <c r="P538" s="308"/>
      <c r="Q538" s="309"/>
      <c r="R538" s="309">
        <f>SUM(R536:R537)</f>
        <v>138559.12</v>
      </c>
      <c r="S538" s="309"/>
      <c r="T538" s="309"/>
      <c r="U538" s="310"/>
    </row>
    <row r="539" spans="1:22">
      <c r="A539" s="23"/>
      <c r="B539" s="47"/>
      <c r="C539" s="47"/>
      <c r="D539" s="47"/>
      <c r="E539" s="47"/>
      <c r="F539" s="39"/>
      <c r="G539" s="39"/>
      <c r="H539" s="51"/>
      <c r="I539" s="51"/>
      <c r="J539" s="39"/>
      <c r="K539" s="39"/>
      <c r="L539" s="39"/>
      <c r="M539" s="51"/>
      <c r="N539" s="39"/>
      <c r="O539" s="51"/>
      <c r="P539" s="51"/>
      <c r="Q539" s="39"/>
      <c r="R539" s="23"/>
      <c r="S539" s="23"/>
      <c r="T539" s="23"/>
      <c r="U539" s="23"/>
    </row>
    <row r="540" spans="1:22" ht="15.75" thickBot="1">
      <c r="A540" s="23"/>
      <c r="B540" s="47"/>
      <c r="C540" s="47"/>
      <c r="D540" s="47"/>
      <c r="E540" s="47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23"/>
      <c r="S540" s="23"/>
      <c r="T540" s="23"/>
      <c r="U540" s="23"/>
    </row>
    <row r="541" spans="1:22" ht="15.75" thickBot="1">
      <c r="B541" s="480" t="s">
        <v>36</v>
      </c>
      <c r="C541" s="481"/>
      <c r="D541" s="481"/>
      <c r="E541" s="316"/>
      <c r="F541" s="482"/>
      <c r="G541" s="482"/>
      <c r="H541" s="482"/>
      <c r="I541" s="482"/>
      <c r="J541" s="482"/>
      <c r="K541" s="482"/>
      <c r="L541" s="482"/>
      <c r="M541" s="482"/>
      <c r="N541" s="482"/>
      <c r="O541" s="482"/>
      <c r="P541" s="482"/>
      <c r="Q541" s="482"/>
      <c r="R541" s="482"/>
      <c r="S541" s="482"/>
      <c r="T541" s="482"/>
      <c r="U541" s="482"/>
    </row>
    <row r="542" spans="1:22">
      <c r="B542" s="483"/>
      <c r="C542" s="484"/>
      <c r="D542" s="484"/>
      <c r="E542" s="484"/>
      <c r="F542" s="484"/>
      <c r="G542" s="484"/>
      <c r="H542" s="484"/>
      <c r="I542" s="484"/>
      <c r="J542" s="484"/>
      <c r="K542" s="484"/>
      <c r="L542" s="484"/>
      <c r="M542" s="484"/>
      <c r="N542" s="484"/>
      <c r="O542" s="484"/>
      <c r="P542" s="484"/>
      <c r="Q542" s="484"/>
      <c r="R542" s="484"/>
      <c r="S542" s="484"/>
      <c r="T542" s="484"/>
      <c r="U542" s="485"/>
    </row>
    <row r="543" spans="1:22">
      <c r="B543" s="486"/>
      <c r="C543" s="487"/>
      <c r="D543" s="487"/>
      <c r="E543" s="487"/>
      <c r="F543" s="487"/>
      <c r="G543" s="487"/>
      <c r="H543" s="487"/>
      <c r="I543" s="487"/>
      <c r="J543" s="487"/>
      <c r="K543" s="487"/>
      <c r="L543" s="487"/>
      <c r="M543" s="487"/>
      <c r="N543" s="487"/>
      <c r="O543" s="487"/>
      <c r="P543" s="487"/>
      <c r="Q543" s="487"/>
      <c r="R543" s="487"/>
      <c r="S543" s="487"/>
      <c r="T543" s="487"/>
      <c r="U543" s="488"/>
    </row>
    <row r="544" spans="1:22">
      <c r="B544" s="486"/>
      <c r="C544" s="487"/>
      <c r="D544" s="487"/>
      <c r="E544" s="487"/>
      <c r="F544" s="487"/>
      <c r="G544" s="487"/>
      <c r="H544" s="487"/>
      <c r="I544" s="487"/>
      <c r="J544" s="487"/>
      <c r="K544" s="487"/>
      <c r="L544" s="487"/>
      <c r="M544" s="487"/>
      <c r="N544" s="487"/>
      <c r="O544" s="487"/>
      <c r="P544" s="487"/>
      <c r="Q544" s="487"/>
      <c r="R544" s="487"/>
      <c r="S544" s="487"/>
      <c r="T544" s="487"/>
      <c r="U544" s="488"/>
    </row>
    <row r="545" spans="2:21">
      <c r="B545" s="486"/>
      <c r="C545" s="487"/>
      <c r="D545" s="487"/>
      <c r="E545" s="487"/>
      <c r="F545" s="487"/>
      <c r="G545" s="487"/>
      <c r="H545" s="487"/>
      <c r="I545" s="487"/>
      <c r="J545" s="487"/>
      <c r="K545" s="487"/>
      <c r="L545" s="487"/>
      <c r="M545" s="487"/>
      <c r="N545" s="487"/>
      <c r="O545" s="487"/>
      <c r="P545" s="487"/>
      <c r="Q545" s="487"/>
      <c r="R545" s="487"/>
      <c r="S545" s="487"/>
      <c r="T545" s="487"/>
      <c r="U545" s="488"/>
    </row>
    <row r="546" spans="2:21">
      <c r="B546" s="486"/>
      <c r="C546" s="487"/>
      <c r="D546" s="487"/>
      <c r="E546" s="487"/>
      <c r="F546" s="487"/>
      <c r="G546" s="487"/>
      <c r="H546" s="487"/>
      <c r="I546" s="487"/>
      <c r="J546" s="487"/>
      <c r="K546" s="487"/>
      <c r="L546" s="487"/>
      <c r="M546" s="487"/>
      <c r="N546" s="487"/>
      <c r="O546" s="487"/>
      <c r="P546" s="487"/>
      <c r="Q546" s="487"/>
      <c r="R546" s="487"/>
      <c r="S546" s="487"/>
      <c r="T546" s="487"/>
      <c r="U546" s="488"/>
    </row>
    <row r="547" spans="2:21">
      <c r="B547" s="486"/>
      <c r="C547" s="487"/>
      <c r="D547" s="487"/>
      <c r="E547" s="487"/>
      <c r="F547" s="487"/>
      <c r="G547" s="487"/>
      <c r="H547" s="487"/>
      <c r="I547" s="487"/>
      <c r="J547" s="487"/>
      <c r="K547" s="487"/>
      <c r="L547" s="487"/>
      <c r="M547" s="487"/>
      <c r="N547" s="487"/>
      <c r="O547" s="487"/>
      <c r="P547" s="487"/>
      <c r="Q547" s="487"/>
      <c r="R547" s="487"/>
      <c r="S547" s="487"/>
      <c r="T547" s="487"/>
      <c r="U547" s="488"/>
    </row>
    <row r="548" spans="2:21" ht="15.75" thickBot="1">
      <c r="B548" s="489"/>
      <c r="C548" s="490"/>
      <c r="D548" s="490"/>
      <c r="E548" s="490"/>
      <c r="F548" s="490"/>
      <c r="G548" s="490"/>
      <c r="H548" s="490"/>
      <c r="I548" s="490"/>
      <c r="J548" s="490"/>
      <c r="K548" s="490"/>
      <c r="L548" s="490"/>
      <c r="M548" s="490"/>
      <c r="N548" s="490"/>
      <c r="O548" s="490"/>
      <c r="P548" s="490"/>
      <c r="Q548" s="490"/>
      <c r="R548" s="490"/>
      <c r="S548" s="490"/>
      <c r="T548" s="490"/>
      <c r="U548" s="491"/>
    </row>
    <row r="549" spans="2:21">
      <c r="B549" s="23"/>
    </row>
    <row r="550" spans="2:21">
      <c r="B550" s="23"/>
      <c r="G550" s="35"/>
      <c r="H550" s="35"/>
      <c r="N550" s="35"/>
      <c r="P550" s="35"/>
    </row>
    <row r="551" spans="2:21">
      <c r="H551" s="36"/>
      <c r="I551" s="626" t="s">
        <v>37</v>
      </c>
      <c r="J551" s="626"/>
      <c r="K551" s="626"/>
      <c r="L551" s="626"/>
      <c r="M551" s="626"/>
      <c r="N551" s="626"/>
      <c r="Q551" s="626" t="s">
        <v>38</v>
      </c>
      <c r="R551" s="626"/>
      <c r="S551" s="626"/>
      <c r="T551" s="626"/>
      <c r="U551" s="626"/>
    </row>
    <row r="552" spans="2:21">
      <c r="B552" s="642" t="s">
        <v>39</v>
      </c>
      <c r="C552" s="642"/>
      <c r="D552" s="642"/>
      <c r="E552" s="642"/>
      <c r="F552" s="642"/>
      <c r="G552" s="37"/>
      <c r="H552" s="37"/>
      <c r="I552" s="627"/>
      <c r="J552" s="627"/>
      <c r="K552" s="627"/>
      <c r="L552" s="627"/>
      <c r="M552" s="627"/>
      <c r="N552" s="627"/>
      <c r="O552" s="37"/>
      <c r="P552" s="37"/>
      <c r="Q552" s="629" t="s">
        <v>1</v>
      </c>
      <c r="R552" s="629"/>
      <c r="S552" s="629"/>
      <c r="T552" s="629"/>
      <c r="U552" s="629"/>
    </row>
    <row r="553" spans="2:21">
      <c r="B553" s="629"/>
      <c r="C553" s="629"/>
      <c r="D553" s="629"/>
      <c r="E553" s="629"/>
      <c r="F553" s="629"/>
      <c r="G553" s="137"/>
      <c r="H553" s="137"/>
      <c r="I553" s="627"/>
      <c r="J553" s="627"/>
      <c r="K553" s="627"/>
      <c r="L553" s="627"/>
      <c r="M553" s="627"/>
      <c r="N553" s="627"/>
      <c r="O553" s="137"/>
      <c r="P553" s="137"/>
      <c r="Q553" s="629"/>
      <c r="R553" s="629"/>
      <c r="S553" s="629"/>
      <c r="T553" s="629"/>
      <c r="U553" s="629"/>
    </row>
    <row r="554" spans="2:21">
      <c r="B554" s="629"/>
      <c r="C554" s="629"/>
      <c r="D554" s="629"/>
      <c r="E554" s="629"/>
      <c r="F554" s="629"/>
      <c r="G554" s="137"/>
      <c r="H554" s="137"/>
      <c r="I554" s="627"/>
      <c r="J554" s="627"/>
      <c r="K554" s="627"/>
      <c r="L554" s="627"/>
      <c r="M554" s="627"/>
      <c r="N554" s="627"/>
      <c r="O554" s="137"/>
      <c r="P554" s="137"/>
      <c r="Q554" s="629"/>
      <c r="R554" s="629"/>
      <c r="S554" s="629"/>
      <c r="T554" s="629"/>
      <c r="U554" s="629"/>
    </row>
    <row r="555" spans="2:21">
      <c r="B555" s="629"/>
      <c r="C555" s="629"/>
      <c r="D555" s="629"/>
      <c r="E555" s="629"/>
      <c r="F555" s="629"/>
      <c r="G555" s="137"/>
      <c r="H555" s="137"/>
      <c r="I555" s="627"/>
      <c r="J555" s="627"/>
      <c r="K555" s="627"/>
      <c r="L555" s="627"/>
      <c r="M555" s="627"/>
      <c r="N555" s="627"/>
      <c r="O555" s="137"/>
      <c r="P555" s="137"/>
      <c r="Q555" s="629"/>
      <c r="R555" s="629"/>
      <c r="S555" s="629"/>
      <c r="T555" s="629"/>
      <c r="U555" s="629"/>
    </row>
    <row r="556" spans="2:21" ht="15.75" thickBot="1">
      <c r="B556" s="482"/>
      <c r="C556" s="482"/>
      <c r="D556" s="482"/>
      <c r="E556" s="482"/>
      <c r="F556" s="482"/>
      <c r="I556" s="628"/>
      <c r="J556" s="628"/>
      <c r="K556" s="628"/>
      <c r="L556" s="628"/>
      <c r="M556" s="628"/>
      <c r="N556" s="628"/>
      <c r="Q556" s="482"/>
      <c r="R556" s="482"/>
      <c r="S556" s="482"/>
      <c r="T556" s="482"/>
      <c r="U556" s="482"/>
    </row>
    <row r="557" spans="2:21">
      <c r="B557" s="630" t="s">
        <v>88</v>
      </c>
      <c r="C557" s="630"/>
      <c r="D557" s="630"/>
      <c r="E557" s="630"/>
      <c r="F557" s="630"/>
      <c r="I557" s="630" t="s">
        <v>89</v>
      </c>
      <c r="J557" s="630"/>
      <c r="K557" s="630"/>
      <c r="L557" s="630"/>
      <c r="M557" s="630"/>
      <c r="N557" s="630"/>
      <c r="Q557" s="631" t="s">
        <v>90</v>
      </c>
      <c r="R557" s="631"/>
      <c r="S557" s="631"/>
      <c r="T557" s="631"/>
      <c r="U557" s="631"/>
    </row>
    <row r="558" spans="2:21">
      <c r="B558" s="637" t="s">
        <v>91</v>
      </c>
      <c r="C558" s="637"/>
      <c r="D558" s="637"/>
      <c r="E558" s="637"/>
      <c r="F558" s="637"/>
      <c r="I558" s="632" t="s">
        <v>92</v>
      </c>
      <c r="J558" s="632"/>
      <c r="K558" s="632"/>
      <c r="L558" s="632"/>
      <c r="M558" s="632"/>
      <c r="N558" s="632"/>
      <c r="O558" s="151"/>
      <c r="P558" s="151"/>
      <c r="Q558" s="632" t="s">
        <v>93</v>
      </c>
      <c r="R558" s="632"/>
      <c r="S558" s="632"/>
      <c r="T558" s="632"/>
      <c r="U558" s="632"/>
    </row>
    <row r="559" spans="2:21">
      <c r="B559" s="23"/>
    </row>
    <row r="560" spans="2:21">
      <c r="B560" s="23"/>
      <c r="I560" s="626" t="s">
        <v>41</v>
      </c>
      <c r="J560" s="626"/>
      <c r="K560" s="626"/>
      <c r="L560" s="626"/>
      <c r="M560" s="626"/>
      <c r="N560" s="626"/>
    </row>
    <row r="561" spans="2:21">
      <c r="B561" s="302" t="s">
        <v>118</v>
      </c>
      <c r="C561" s="302"/>
      <c r="D561" s="302"/>
      <c r="E561" s="302"/>
      <c r="F561" s="302"/>
      <c r="I561" s="302" t="s">
        <v>40</v>
      </c>
      <c r="J561" s="302"/>
      <c r="K561" s="302"/>
      <c r="L561" s="302"/>
      <c r="M561" s="302"/>
      <c r="N561" s="302"/>
      <c r="Q561" s="302" t="s">
        <v>42</v>
      </c>
      <c r="R561" s="302"/>
      <c r="S561" s="302"/>
      <c r="T561" s="302"/>
      <c r="U561" s="302"/>
    </row>
    <row r="562" spans="2:21">
      <c r="B562" s="629"/>
      <c r="C562" s="629"/>
      <c r="D562" s="629"/>
      <c r="E562" s="629"/>
      <c r="F562" s="629"/>
      <c r="I562" s="302"/>
      <c r="J562" s="302"/>
      <c r="K562" s="302"/>
      <c r="L562" s="302"/>
      <c r="M562" s="302"/>
      <c r="N562" s="302"/>
      <c r="Q562" s="629"/>
      <c r="R562" s="629"/>
      <c r="S562" s="629"/>
      <c r="T562" s="629"/>
      <c r="U562" s="629"/>
    </row>
    <row r="563" spans="2:21">
      <c r="B563" s="629"/>
      <c r="C563" s="629"/>
      <c r="D563" s="629"/>
      <c r="E563" s="629"/>
      <c r="F563" s="629"/>
      <c r="I563" s="302"/>
      <c r="J563" s="302"/>
      <c r="K563" s="302"/>
      <c r="L563" s="302"/>
      <c r="M563" s="302"/>
      <c r="N563" s="302"/>
      <c r="Q563" s="629"/>
      <c r="R563" s="629"/>
      <c r="S563" s="629"/>
      <c r="T563" s="629"/>
      <c r="U563" s="629"/>
    </row>
    <row r="564" spans="2:21">
      <c r="B564" s="629"/>
      <c r="C564" s="629"/>
      <c r="D564" s="629"/>
      <c r="E564" s="629"/>
      <c r="F564" s="629"/>
      <c r="I564" s="302"/>
      <c r="J564" s="302"/>
      <c r="K564" s="302"/>
      <c r="L564" s="302"/>
      <c r="M564" s="302"/>
      <c r="N564" s="302"/>
      <c r="Q564" s="629"/>
      <c r="R564" s="629"/>
      <c r="S564" s="629"/>
      <c r="T564" s="629"/>
      <c r="U564" s="629"/>
    </row>
    <row r="565" spans="2:21" ht="15.75" thickBot="1">
      <c r="B565" s="482"/>
      <c r="C565" s="482"/>
      <c r="D565" s="482"/>
      <c r="E565" s="482"/>
      <c r="F565" s="482"/>
      <c r="G565" s="38"/>
      <c r="H565" s="38"/>
      <c r="I565" s="633"/>
      <c r="J565" s="633"/>
      <c r="K565" s="633"/>
      <c r="L565" s="633"/>
      <c r="M565" s="633"/>
      <c r="N565" s="633"/>
      <c r="O565" s="38"/>
      <c r="P565" s="38"/>
      <c r="Q565" s="482"/>
      <c r="R565" s="482"/>
      <c r="S565" s="482"/>
      <c r="T565" s="482"/>
      <c r="U565" s="482"/>
    </row>
    <row r="566" spans="2:21">
      <c r="B566" s="630" t="s">
        <v>94</v>
      </c>
      <c r="C566" s="630"/>
      <c r="D566" s="630"/>
      <c r="E566" s="630"/>
      <c r="F566" s="630"/>
      <c r="G566" s="152"/>
      <c r="H566" s="152"/>
      <c r="I566" s="630" t="s">
        <v>95</v>
      </c>
      <c r="J566" s="630"/>
      <c r="K566" s="630"/>
      <c r="L566" s="630"/>
      <c r="M566" s="630"/>
      <c r="N566" s="630"/>
      <c r="O566" s="38"/>
      <c r="P566" s="38"/>
      <c r="Q566" s="630" t="s">
        <v>96</v>
      </c>
      <c r="R566" s="630"/>
      <c r="S566" s="630"/>
      <c r="T566" s="630"/>
      <c r="U566" s="630"/>
    </row>
    <row r="567" spans="2:21" s="268" customFormat="1" ht="35.25" customHeight="1">
      <c r="B567" s="610" t="s">
        <v>97</v>
      </c>
      <c r="C567" s="610"/>
      <c r="D567" s="610"/>
      <c r="E567" s="610"/>
      <c r="F567" s="610"/>
      <c r="I567" s="610" t="s">
        <v>98</v>
      </c>
      <c r="J567" s="610"/>
      <c r="K567" s="610"/>
      <c r="L567" s="610"/>
      <c r="M567" s="610"/>
      <c r="N567" s="610"/>
      <c r="Q567" s="610" t="s">
        <v>99</v>
      </c>
      <c r="R567" s="610"/>
      <c r="S567" s="610"/>
      <c r="T567" s="610"/>
      <c r="U567" s="610"/>
    </row>
    <row r="568" spans="2:21">
      <c r="B568" s="23"/>
    </row>
    <row r="569" spans="2:21">
      <c r="B569" s="23"/>
    </row>
    <row r="570" spans="2:21">
      <c r="B570" s="23"/>
    </row>
    <row r="571" spans="2:21">
      <c r="B571" s="23"/>
    </row>
    <row r="572" spans="2:21">
      <c r="B572" s="23"/>
    </row>
    <row r="573" spans="2:21">
      <c r="B573" s="23"/>
    </row>
    <row r="576" spans="2:21"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21"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21"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21"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21"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21" ht="25.5" customHeight="1">
      <c r="B581" s="446" t="s">
        <v>0</v>
      </c>
      <c r="C581" s="446"/>
      <c r="D581" s="446"/>
      <c r="E581" s="446"/>
      <c r="F581" s="446"/>
      <c r="G581" s="446"/>
      <c r="H581" s="446"/>
      <c r="I581" s="446"/>
      <c r="J581" s="446"/>
      <c r="K581" s="446"/>
      <c r="L581" s="446"/>
      <c r="M581" s="446"/>
      <c r="N581" s="446"/>
      <c r="O581" s="446"/>
      <c r="P581" s="446"/>
      <c r="Q581" s="446"/>
      <c r="R581" s="446"/>
      <c r="S581" s="446"/>
      <c r="T581" s="446"/>
      <c r="U581" s="446"/>
    </row>
    <row r="582" spans="1:21">
      <c r="F582" t="s">
        <v>1</v>
      </c>
    </row>
    <row r="583" spans="1:21" ht="21.75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15.75" thickBot="1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5" customHeight="1">
      <c r="B585" s="463" t="s">
        <v>2</v>
      </c>
      <c r="C585" s="464"/>
      <c r="D585" s="464"/>
      <c r="E585" s="464"/>
      <c r="F585" s="465"/>
      <c r="G585" s="466" t="s">
        <v>123</v>
      </c>
      <c r="H585" s="467"/>
      <c r="I585" s="467"/>
      <c r="J585" s="467"/>
      <c r="K585" s="467"/>
      <c r="L585" s="467"/>
      <c r="M585" s="467"/>
      <c r="N585" s="467"/>
      <c r="O585" s="467"/>
      <c r="P585" s="467"/>
      <c r="Q585" s="467"/>
      <c r="R585" s="467"/>
      <c r="S585" s="467"/>
      <c r="T585" s="467"/>
      <c r="U585" s="468"/>
    </row>
    <row r="586" spans="1:21">
      <c r="A586" s="4"/>
      <c r="B586" s="469" t="s">
        <v>3</v>
      </c>
      <c r="C586" s="470"/>
      <c r="D586" s="470"/>
      <c r="E586" s="470"/>
      <c r="F586" s="471"/>
      <c r="G586" s="472" t="s">
        <v>100</v>
      </c>
      <c r="H586" s="473"/>
      <c r="I586" s="473"/>
      <c r="J586" s="473"/>
      <c r="K586" s="473"/>
      <c r="L586" s="473"/>
      <c r="M586" s="473"/>
      <c r="N586" s="473"/>
      <c r="O586" s="473"/>
      <c r="P586" s="473"/>
      <c r="Q586" s="473"/>
      <c r="R586" s="473"/>
      <c r="S586" s="473"/>
      <c r="T586" s="473"/>
      <c r="U586" s="474"/>
    </row>
    <row r="587" spans="1:21">
      <c r="A587" s="4"/>
      <c r="B587" s="463" t="s">
        <v>4</v>
      </c>
      <c r="C587" s="464"/>
      <c r="D587" s="464"/>
      <c r="E587" s="464"/>
      <c r="F587" s="465"/>
      <c r="G587" s="475" t="s">
        <v>43</v>
      </c>
      <c r="H587" s="476"/>
      <c r="I587" s="476"/>
      <c r="J587" s="476"/>
      <c r="K587" s="476"/>
      <c r="L587" s="476"/>
      <c r="M587" s="476"/>
      <c r="N587" s="476"/>
      <c r="O587" s="476"/>
      <c r="P587" s="476"/>
      <c r="Q587" s="476"/>
      <c r="R587" s="476"/>
      <c r="S587" s="476"/>
      <c r="T587" s="476"/>
      <c r="U587" s="477"/>
    </row>
    <row r="588" spans="1:21" ht="15" customHeight="1">
      <c r="A588" s="4"/>
      <c r="B588" s="463" t="s">
        <v>5</v>
      </c>
      <c r="C588" s="464"/>
      <c r="D588" s="464"/>
      <c r="E588" s="464"/>
      <c r="F588" s="465"/>
      <c r="G588" s="475" t="s">
        <v>63</v>
      </c>
      <c r="H588" s="476"/>
      <c r="I588" s="476"/>
      <c r="J588" s="476"/>
      <c r="K588" s="476"/>
      <c r="L588" s="476"/>
      <c r="M588" s="476"/>
      <c r="N588" s="476"/>
      <c r="O588" s="476"/>
      <c r="P588" s="476"/>
      <c r="Q588" s="476"/>
      <c r="R588" s="476"/>
      <c r="S588" s="476"/>
      <c r="T588" s="476"/>
      <c r="U588" s="477"/>
    </row>
    <row r="589" spans="1:21" ht="15" customHeight="1">
      <c r="A589" s="4"/>
      <c r="B589" s="463" t="s">
        <v>6</v>
      </c>
      <c r="C589" s="464"/>
      <c r="D589" s="464"/>
      <c r="E589" s="464"/>
      <c r="F589" s="465"/>
      <c r="G589" s="600" t="s">
        <v>7</v>
      </c>
      <c r="H589" s="601"/>
      <c r="I589" s="590"/>
      <c r="J589" s="591"/>
      <c r="K589" s="591"/>
      <c r="L589" s="592"/>
      <c r="M589" s="5" t="s">
        <v>8</v>
      </c>
      <c r="N589" s="590">
        <v>1344927.5</v>
      </c>
      <c r="O589" s="591"/>
      <c r="P589" s="591"/>
      <c r="Q589" s="592"/>
      <c r="R589" s="602" t="s">
        <v>9</v>
      </c>
      <c r="S589" s="601"/>
      <c r="T589" s="590"/>
      <c r="U589" s="603"/>
    </row>
    <row r="590" spans="1:21">
      <c r="A590" s="4"/>
      <c r="B590" s="463" t="s">
        <v>10</v>
      </c>
      <c r="C590" s="464"/>
      <c r="D590" s="464"/>
      <c r="E590" s="464"/>
      <c r="F590" s="465"/>
      <c r="G590" s="588" t="s">
        <v>7</v>
      </c>
      <c r="H590" s="589"/>
      <c r="I590" s="590"/>
      <c r="J590" s="591"/>
      <c r="K590" s="591"/>
      <c r="L590" s="592"/>
      <c r="M590" s="5" t="s">
        <v>8</v>
      </c>
      <c r="N590" s="593"/>
      <c r="O590" s="594"/>
      <c r="P590" s="594"/>
      <c r="Q590" s="595"/>
      <c r="R590" s="596"/>
      <c r="S590" s="588"/>
      <c r="T590" s="588"/>
      <c r="U590" s="597"/>
    </row>
    <row r="591" spans="1:21" ht="15.75" thickBot="1">
      <c r="A591" s="4"/>
      <c r="B591" s="463" t="s">
        <v>11</v>
      </c>
      <c r="C591" s="464"/>
      <c r="D591" s="464"/>
      <c r="E591" s="464"/>
      <c r="F591" s="465"/>
      <c r="G591" s="559" t="s">
        <v>108</v>
      </c>
      <c r="H591" s="560"/>
      <c r="I591" s="560"/>
      <c r="J591" s="560"/>
      <c r="K591" s="560"/>
      <c r="L591" s="560"/>
      <c r="M591" s="560"/>
      <c r="N591" s="560"/>
      <c r="O591" s="560"/>
      <c r="P591" s="560"/>
      <c r="Q591" s="560"/>
      <c r="R591" s="560"/>
      <c r="S591" s="560"/>
      <c r="T591" s="560"/>
      <c r="U591" s="561"/>
    </row>
    <row r="592" spans="1:21" ht="15.75" customHeight="1" thickBot="1">
      <c r="A592" s="4"/>
      <c r="B592" s="562" t="s">
        <v>12</v>
      </c>
      <c r="C592" s="563"/>
      <c r="D592" s="563"/>
      <c r="E592" s="563"/>
      <c r="F592" s="564"/>
      <c r="G592" s="565" t="s">
        <v>64</v>
      </c>
      <c r="H592" s="566"/>
      <c r="I592" s="566"/>
      <c r="J592" s="566"/>
      <c r="K592" s="566"/>
      <c r="L592" s="566"/>
      <c r="M592" s="566"/>
      <c r="N592" s="566"/>
      <c r="O592" s="566"/>
      <c r="P592" s="566"/>
      <c r="Q592" s="566"/>
      <c r="R592" s="566"/>
      <c r="S592" s="566"/>
      <c r="T592" s="566"/>
      <c r="U592" s="567"/>
    </row>
    <row r="593" spans="1:21" ht="15.75" thickBot="1">
      <c r="B593" s="568"/>
      <c r="C593" s="568"/>
      <c r="D593" s="568"/>
      <c r="E593" s="568"/>
      <c r="F593" s="568"/>
      <c r="G593" s="568"/>
      <c r="H593" s="568"/>
      <c r="I593" s="568"/>
      <c r="J593" s="568"/>
      <c r="K593" s="568"/>
      <c r="L593" s="568"/>
      <c r="M593" s="568"/>
      <c r="N593" s="568"/>
      <c r="O593" s="568"/>
      <c r="P593" s="568"/>
      <c r="Q593" s="568"/>
      <c r="R593" s="568"/>
      <c r="S593" s="568"/>
      <c r="T593" s="568"/>
      <c r="U593" s="568"/>
    </row>
    <row r="594" spans="1:21" ht="16.5" thickBot="1">
      <c r="A594" s="4"/>
      <c r="B594" s="516" t="s">
        <v>13</v>
      </c>
      <c r="C594" s="516"/>
      <c r="D594" s="517"/>
      <c r="E594" s="516" t="s">
        <v>14</v>
      </c>
      <c r="F594" s="517"/>
      <c r="G594" s="521" t="s">
        <v>15</v>
      </c>
      <c r="H594" s="522"/>
      <c r="I594" s="522"/>
      <c r="J594" s="522"/>
      <c r="K594" s="522"/>
      <c r="L594" s="522"/>
      <c r="M594" s="522"/>
      <c r="N594" s="522"/>
      <c r="O594" s="522"/>
      <c r="P594" s="522"/>
      <c r="Q594" s="522"/>
      <c r="R594" s="522"/>
      <c r="S594" s="522"/>
      <c r="T594" s="522"/>
      <c r="U594" s="523"/>
    </row>
    <row r="595" spans="1:21" ht="15.75" thickBot="1">
      <c r="A595" s="4"/>
      <c r="B595" s="519"/>
      <c r="C595" s="519"/>
      <c r="D595" s="520"/>
      <c r="E595" s="519"/>
      <c r="F595" s="520"/>
      <c r="G595" s="524" t="s">
        <v>16</v>
      </c>
      <c r="H595" s="525"/>
      <c r="I595" s="318" t="s">
        <v>17</v>
      </c>
      <c r="J595" s="319"/>
      <c r="K595" s="319"/>
      <c r="L595" s="319"/>
      <c r="M595" s="319"/>
      <c r="N595" s="320"/>
      <c r="O595" s="573" t="s">
        <v>18</v>
      </c>
      <c r="P595" s="574"/>
      <c r="Q595" s="574"/>
      <c r="R595" s="574"/>
      <c r="S595" s="574"/>
      <c r="T595" s="574"/>
      <c r="U595" s="575"/>
    </row>
    <row r="596" spans="1:21">
      <c r="A596" s="4"/>
      <c r="B596" s="519"/>
      <c r="C596" s="519"/>
      <c r="D596" s="520"/>
      <c r="E596" s="519"/>
      <c r="F596" s="520"/>
      <c r="G596" s="526"/>
      <c r="H596" s="527"/>
      <c r="I596" s="524" t="s">
        <v>19</v>
      </c>
      <c r="J596" s="576"/>
      <c r="K596" s="576"/>
      <c r="L596" s="524" t="s">
        <v>20</v>
      </c>
      <c r="M596" s="576"/>
      <c r="N596" s="525"/>
      <c r="O596" s="578" t="s">
        <v>19</v>
      </c>
      <c r="P596" s="579"/>
      <c r="Q596" s="579"/>
      <c r="R596" s="524" t="s">
        <v>20</v>
      </c>
      <c r="S596" s="576"/>
      <c r="T596" s="576"/>
      <c r="U596" s="535" t="s">
        <v>21</v>
      </c>
    </row>
    <row r="597" spans="1:21" ht="15.75" thickBot="1">
      <c r="A597" s="4"/>
      <c r="B597" s="569"/>
      <c r="C597" s="569"/>
      <c r="D597" s="570"/>
      <c r="E597" s="519"/>
      <c r="F597" s="520"/>
      <c r="G597" s="571"/>
      <c r="H597" s="572"/>
      <c r="I597" s="571"/>
      <c r="J597" s="577"/>
      <c r="K597" s="577"/>
      <c r="L597" s="571"/>
      <c r="M597" s="577"/>
      <c r="N597" s="572"/>
      <c r="O597" s="571"/>
      <c r="P597" s="577"/>
      <c r="Q597" s="577"/>
      <c r="R597" s="571"/>
      <c r="S597" s="577"/>
      <c r="T597" s="577"/>
      <c r="U597" s="536"/>
    </row>
    <row r="598" spans="1:21">
      <c r="A598" s="23"/>
      <c r="B598" s="580" t="s">
        <v>45</v>
      </c>
      <c r="C598" s="581"/>
      <c r="D598" s="582"/>
      <c r="E598" s="583"/>
      <c r="F598" s="584"/>
      <c r="G598" s="585"/>
      <c r="H598" s="609"/>
      <c r="I598" s="583"/>
      <c r="J598" s="587"/>
      <c r="K598" s="587"/>
      <c r="L598" s="587"/>
      <c r="M598" s="587"/>
      <c r="N598" s="587"/>
      <c r="O598" s="585"/>
      <c r="P598" s="587"/>
      <c r="Q598" s="587"/>
      <c r="R598" s="587"/>
      <c r="S598" s="587"/>
      <c r="T598" s="587"/>
      <c r="U598" s="160"/>
    </row>
    <row r="599" spans="1:21">
      <c r="A599" s="23"/>
      <c r="B599" s="551" t="s">
        <v>46</v>
      </c>
      <c r="C599" s="552"/>
      <c r="D599" s="553"/>
      <c r="E599" s="543" t="s">
        <v>59</v>
      </c>
      <c r="F599" s="507"/>
      <c r="G599" s="508">
        <v>960</v>
      </c>
      <c r="H599" s="509"/>
      <c r="I599" s="274">
        <v>0</v>
      </c>
      <c r="J599" s="510"/>
      <c r="K599" s="537"/>
      <c r="L599" s="274">
        <v>0</v>
      </c>
      <c r="M599" s="275"/>
      <c r="N599" s="276"/>
      <c r="O599" s="508">
        <f>+I599+O484</f>
        <v>960</v>
      </c>
      <c r="P599" s="510"/>
      <c r="Q599" s="510"/>
      <c r="R599" s="508">
        <f>+L599+R484</f>
        <v>960</v>
      </c>
      <c r="S599" s="510"/>
      <c r="T599" s="510"/>
      <c r="U599" s="162">
        <f>+R599/G599</f>
        <v>1</v>
      </c>
    </row>
    <row r="600" spans="1:21">
      <c r="A600" s="23"/>
      <c r="B600" s="551" t="s">
        <v>47</v>
      </c>
      <c r="C600" s="552"/>
      <c r="D600" s="553"/>
      <c r="E600" s="543" t="s">
        <v>60</v>
      </c>
      <c r="F600" s="507"/>
      <c r="G600" s="508">
        <v>120</v>
      </c>
      <c r="H600" s="537"/>
      <c r="I600" s="274">
        <v>0</v>
      </c>
      <c r="J600" s="510"/>
      <c r="K600" s="537"/>
      <c r="L600" s="274">
        <v>0</v>
      </c>
      <c r="M600" s="275"/>
      <c r="N600" s="276"/>
      <c r="O600" s="508">
        <f>+I600+O485</f>
        <v>120</v>
      </c>
      <c r="P600" s="510"/>
      <c r="Q600" s="510"/>
      <c r="R600" s="508">
        <f>+L600+R485</f>
        <v>120</v>
      </c>
      <c r="S600" s="510"/>
      <c r="T600" s="510"/>
      <c r="U600" s="162">
        <f t="shared" ref="U600:U613" si="40">+R600/G600</f>
        <v>1</v>
      </c>
    </row>
    <row r="601" spans="1:21">
      <c r="A601" s="23"/>
      <c r="B601" s="54" t="s">
        <v>48</v>
      </c>
      <c r="C601" s="52"/>
      <c r="D601" s="53"/>
      <c r="E601" s="506" t="s">
        <v>60</v>
      </c>
      <c r="F601" s="507"/>
      <c r="G601" s="508">
        <v>3975</v>
      </c>
      <c r="H601" s="509"/>
      <c r="I601" s="274">
        <v>480</v>
      </c>
      <c r="J601" s="275"/>
      <c r="K601" s="509"/>
      <c r="L601" s="274">
        <v>480</v>
      </c>
      <c r="M601" s="275"/>
      <c r="N601" s="276"/>
      <c r="O601" s="508">
        <f>+I601+O486</f>
        <v>1995</v>
      </c>
      <c r="P601" s="510"/>
      <c r="Q601" s="510"/>
      <c r="R601" s="508">
        <f>+L601+R486</f>
        <v>1995</v>
      </c>
      <c r="S601" s="510"/>
      <c r="T601" s="510"/>
      <c r="U601" s="162">
        <f t="shared" si="40"/>
        <v>0.50188679245283019</v>
      </c>
    </row>
    <row r="602" spans="1:21">
      <c r="A602" s="23"/>
      <c r="B602" s="554" t="s">
        <v>49</v>
      </c>
      <c r="C602" s="555"/>
      <c r="D602" s="556"/>
      <c r="E602" s="543"/>
      <c r="F602" s="557"/>
      <c r="G602" s="508"/>
      <c r="H602" s="537"/>
      <c r="I602" s="274"/>
      <c r="J602" s="275"/>
      <c r="K602" s="509"/>
      <c r="L602" s="274"/>
      <c r="M602" s="275"/>
      <c r="N602" s="276"/>
      <c r="O602" s="508"/>
      <c r="P602" s="275"/>
      <c r="Q602" s="558"/>
      <c r="R602" s="510"/>
      <c r="S602" s="275"/>
      <c r="T602" s="558"/>
      <c r="U602" s="162"/>
    </row>
    <row r="603" spans="1:21">
      <c r="A603" s="23"/>
      <c r="B603" s="551" t="s">
        <v>50</v>
      </c>
      <c r="C603" s="552"/>
      <c r="D603" s="553"/>
      <c r="E603" s="543" t="s">
        <v>60</v>
      </c>
      <c r="F603" s="507"/>
      <c r="G603" s="508">
        <v>120</v>
      </c>
      <c r="H603" s="537"/>
      <c r="I603" s="274">
        <v>0</v>
      </c>
      <c r="J603" s="275"/>
      <c r="K603" s="509"/>
      <c r="L603" s="274">
        <v>0</v>
      </c>
      <c r="M603" s="275"/>
      <c r="N603" s="276"/>
      <c r="O603" s="508">
        <f>+I603+O488</f>
        <v>0</v>
      </c>
      <c r="P603" s="510"/>
      <c r="Q603" s="510"/>
      <c r="R603" s="508">
        <f>+L603+R488</f>
        <v>0</v>
      </c>
      <c r="S603" s="510"/>
      <c r="T603" s="510"/>
      <c r="U603" s="162">
        <f t="shared" si="40"/>
        <v>0</v>
      </c>
    </row>
    <row r="604" spans="1:21">
      <c r="A604" s="23"/>
      <c r="B604" s="54" t="s">
        <v>51</v>
      </c>
      <c r="C604" s="52"/>
      <c r="D604" s="53"/>
      <c r="E604" s="506" t="s">
        <v>59</v>
      </c>
      <c r="F604" s="507"/>
      <c r="G604" s="508">
        <v>300</v>
      </c>
      <c r="H604" s="509"/>
      <c r="I604" s="274">
        <v>0</v>
      </c>
      <c r="J604" s="275"/>
      <c r="K604" s="509"/>
      <c r="L604" s="274">
        <v>0</v>
      </c>
      <c r="M604" s="275"/>
      <c r="N604" s="276"/>
      <c r="O604" s="508">
        <f>+I604+O489</f>
        <v>0</v>
      </c>
      <c r="P604" s="510"/>
      <c r="Q604" s="510"/>
      <c r="R604" s="508">
        <f>+L604+R489</f>
        <v>0</v>
      </c>
      <c r="S604" s="510"/>
      <c r="T604" s="510"/>
      <c r="U604" s="162">
        <f t="shared" si="40"/>
        <v>0</v>
      </c>
    </row>
    <row r="605" spans="1:21">
      <c r="A605" s="23"/>
      <c r="B605" s="551" t="s">
        <v>52</v>
      </c>
      <c r="C605" s="552"/>
      <c r="D605" s="553"/>
      <c r="E605" s="543" t="s">
        <v>59</v>
      </c>
      <c r="F605" s="507"/>
      <c r="G605" s="508">
        <v>1200</v>
      </c>
      <c r="H605" s="537"/>
      <c r="I605" s="274">
        <v>0</v>
      </c>
      <c r="J605" s="275"/>
      <c r="K605" s="509"/>
      <c r="L605" s="274">
        <v>0</v>
      </c>
      <c r="M605" s="275"/>
      <c r="N605" s="276"/>
      <c r="O605" s="508">
        <f>+I605+O490</f>
        <v>0</v>
      </c>
      <c r="P605" s="510"/>
      <c r="Q605" s="510"/>
      <c r="R605" s="508">
        <f>+L605+R490</f>
        <v>0</v>
      </c>
      <c r="S605" s="510"/>
      <c r="T605" s="510"/>
      <c r="U605" s="162">
        <f t="shared" si="40"/>
        <v>0</v>
      </c>
    </row>
    <row r="606" spans="1:21">
      <c r="A606" s="23"/>
      <c r="B606" s="554" t="s">
        <v>53</v>
      </c>
      <c r="C606" s="555"/>
      <c r="D606" s="556"/>
      <c r="E606" s="543"/>
      <c r="F606" s="557"/>
      <c r="G606" s="508"/>
      <c r="H606" s="537"/>
      <c r="I606" s="274"/>
      <c r="J606" s="275"/>
      <c r="K606" s="509"/>
      <c r="L606" s="274"/>
      <c r="M606" s="275"/>
      <c r="N606" s="276"/>
      <c r="O606" s="508"/>
      <c r="P606" s="275"/>
      <c r="Q606" s="558"/>
      <c r="R606" s="510"/>
      <c r="S606" s="275"/>
      <c r="T606" s="558"/>
      <c r="U606" s="162"/>
    </row>
    <row r="607" spans="1:21">
      <c r="A607" s="23"/>
      <c r="B607" s="551" t="s">
        <v>54</v>
      </c>
      <c r="C607" s="552"/>
      <c r="D607" s="553"/>
      <c r="E607" s="543" t="s">
        <v>59</v>
      </c>
      <c r="F607" s="507"/>
      <c r="G607" s="508">
        <v>11104</v>
      </c>
      <c r="H607" s="537"/>
      <c r="I607" s="274">
        <v>2221</v>
      </c>
      <c r="J607" s="275"/>
      <c r="K607" s="509"/>
      <c r="L607" s="274">
        <v>2221</v>
      </c>
      <c r="M607" s="275"/>
      <c r="N607" s="276"/>
      <c r="O607" s="508">
        <f>+I607+O492</f>
        <v>6662</v>
      </c>
      <c r="P607" s="510"/>
      <c r="Q607" s="510"/>
      <c r="R607" s="508">
        <f>+L607+R492</f>
        <v>6662</v>
      </c>
      <c r="S607" s="510"/>
      <c r="T607" s="510"/>
      <c r="U607" s="162">
        <f t="shared" si="40"/>
        <v>0.59996397694524495</v>
      </c>
    </row>
    <row r="608" spans="1:21">
      <c r="A608" s="23"/>
      <c r="B608" s="54" t="s">
        <v>55</v>
      </c>
      <c r="C608" s="52"/>
      <c r="D608" s="53"/>
      <c r="E608" s="506" t="s">
        <v>60</v>
      </c>
      <c r="F608" s="507"/>
      <c r="G608" s="508">
        <v>555</v>
      </c>
      <c r="H608" s="509"/>
      <c r="I608" s="274">
        <v>111</v>
      </c>
      <c r="J608" s="275"/>
      <c r="K608" s="509"/>
      <c r="L608" s="274">
        <v>111</v>
      </c>
      <c r="M608" s="275"/>
      <c r="N608" s="276"/>
      <c r="O608" s="508">
        <f>+I608+O493</f>
        <v>333</v>
      </c>
      <c r="P608" s="510"/>
      <c r="Q608" s="510"/>
      <c r="R608" s="508">
        <f>+L608+R493</f>
        <v>333</v>
      </c>
      <c r="S608" s="510"/>
      <c r="T608" s="510"/>
      <c r="U608" s="162">
        <f t="shared" si="40"/>
        <v>0.6</v>
      </c>
    </row>
    <row r="609" spans="1:21">
      <c r="A609" s="23"/>
      <c r="B609" s="56" t="s">
        <v>56</v>
      </c>
      <c r="C609" s="55"/>
      <c r="D609" s="57"/>
      <c r="E609" s="90"/>
      <c r="F609" s="85"/>
      <c r="G609" s="86"/>
      <c r="H609" s="87"/>
      <c r="I609" s="76"/>
      <c r="J609" s="77"/>
      <c r="K609" s="87"/>
      <c r="L609" s="76"/>
      <c r="M609" s="77"/>
      <c r="N609" s="78"/>
      <c r="O609" s="86"/>
      <c r="P609" s="77"/>
      <c r="Q609" s="88"/>
      <c r="R609" s="89"/>
      <c r="S609" s="77"/>
      <c r="T609" s="88"/>
      <c r="U609" s="162"/>
    </row>
    <row r="610" spans="1:21">
      <c r="A610" s="23"/>
      <c r="B610" s="54" t="s">
        <v>56</v>
      </c>
      <c r="C610" s="55"/>
      <c r="D610" s="57"/>
      <c r="E610" s="506" t="s">
        <v>60</v>
      </c>
      <c r="F610" s="507"/>
      <c r="G610" s="508">
        <v>12</v>
      </c>
      <c r="H610" s="509"/>
      <c r="I610" s="274">
        <v>1</v>
      </c>
      <c r="J610" s="275"/>
      <c r="K610" s="509"/>
      <c r="L610" s="274">
        <v>1</v>
      </c>
      <c r="M610" s="275"/>
      <c r="N610" s="276"/>
      <c r="O610" s="508">
        <f>+I610+O495</f>
        <v>6</v>
      </c>
      <c r="P610" s="510"/>
      <c r="Q610" s="510"/>
      <c r="R610" s="508">
        <f>+L610+R495</f>
        <v>6</v>
      </c>
      <c r="S610" s="510"/>
      <c r="T610" s="510"/>
      <c r="U610" s="162">
        <f t="shared" si="40"/>
        <v>0.5</v>
      </c>
    </row>
    <row r="611" spans="1:21">
      <c r="A611" s="23"/>
      <c r="B611" s="54" t="s">
        <v>57</v>
      </c>
      <c r="C611" s="55"/>
      <c r="D611" s="57"/>
      <c r="E611" s="506" t="s">
        <v>60</v>
      </c>
      <c r="F611" s="507"/>
      <c r="G611" s="508">
        <v>12</v>
      </c>
      <c r="H611" s="509"/>
      <c r="I611" s="274">
        <v>1</v>
      </c>
      <c r="J611" s="275"/>
      <c r="K611" s="509"/>
      <c r="L611" s="274">
        <v>1</v>
      </c>
      <c r="M611" s="275"/>
      <c r="N611" s="276"/>
      <c r="O611" s="508">
        <f>+I611+O496</f>
        <v>6</v>
      </c>
      <c r="P611" s="510"/>
      <c r="Q611" s="510"/>
      <c r="R611" s="508">
        <f>+L611+R496</f>
        <v>6</v>
      </c>
      <c r="S611" s="510"/>
      <c r="T611" s="510"/>
      <c r="U611" s="162">
        <f t="shared" si="40"/>
        <v>0.5</v>
      </c>
    </row>
    <row r="612" spans="1:21">
      <c r="A612" s="23"/>
      <c r="B612" s="56" t="s">
        <v>58</v>
      </c>
      <c r="C612" s="55"/>
      <c r="D612" s="57"/>
      <c r="E612" s="90"/>
      <c r="F612" s="85"/>
      <c r="G612" s="86"/>
      <c r="H612" s="87"/>
      <c r="I612" s="76"/>
      <c r="J612" s="77"/>
      <c r="K612" s="87"/>
      <c r="L612" s="76"/>
      <c r="M612" s="77"/>
      <c r="N612" s="78"/>
      <c r="O612" s="86"/>
      <c r="P612" s="77"/>
      <c r="Q612" s="88"/>
      <c r="R612" s="89"/>
      <c r="S612" s="77"/>
      <c r="T612" s="88"/>
      <c r="U612" s="162"/>
    </row>
    <row r="613" spans="1:21" ht="15.75" thickBot="1">
      <c r="A613" s="23"/>
      <c r="B613" s="540" t="s">
        <v>58</v>
      </c>
      <c r="C613" s="541"/>
      <c r="D613" s="542"/>
      <c r="E613" s="543" t="s">
        <v>60</v>
      </c>
      <c r="F613" s="507"/>
      <c r="G613" s="508">
        <v>1</v>
      </c>
      <c r="H613" s="537"/>
      <c r="I613" s="546">
        <v>0</v>
      </c>
      <c r="J613" s="547"/>
      <c r="K613" s="545"/>
      <c r="L613" s="546">
        <v>0</v>
      </c>
      <c r="M613" s="547"/>
      <c r="N613" s="548"/>
      <c r="O613" s="508">
        <f>+I613+O498</f>
        <v>0</v>
      </c>
      <c r="P613" s="510"/>
      <c r="Q613" s="510"/>
      <c r="R613" s="508">
        <f>+L613+R498</f>
        <v>0</v>
      </c>
      <c r="S613" s="510"/>
      <c r="T613" s="510"/>
      <c r="U613" s="162">
        <f t="shared" si="40"/>
        <v>0</v>
      </c>
    </row>
    <row r="614" spans="1:21" ht="15.75" thickBot="1">
      <c r="A614" s="4"/>
      <c r="B614" s="549"/>
      <c r="C614" s="550"/>
      <c r="D614" s="550"/>
      <c r="E614" s="550"/>
      <c r="F614" s="550"/>
      <c r="G614" s="346"/>
      <c r="H614" s="538"/>
      <c r="I614" s="538"/>
      <c r="J614" s="538"/>
      <c r="K614" s="538"/>
      <c r="L614" s="538"/>
      <c r="M614" s="538"/>
      <c r="N614" s="539"/>
      <c r="O614" s="346"/>
      <c r="P614" s="538"/>
      <c r="Q614" s="538"/>
      <c r="R614" s="538"/>
      <c r="S614" s="538"/>
      <c r="T614" s="538"/>
      <c r="U614" s="539"/>
    </row>
    <row r="615" spans="1:21" ht="15.75" thickBot="1">
      <c r="B615" s="7"/>
      <c r="C615" s="8"/>
      <c r="D615" s="9"/>
      <c r="E615" s="10"/>
      <c r="F615" s="11"/>
      <c r="G615" s="12"/>
      <c r="H615" s="13"/>
      <c r="I615" s="14"/>
      <c r="J615" s="14"/>
      <c r="K615" s="15"/>
      <c r="L615" s="14"/>
      <c r="M615" s="15"/>
      <c r="N615" s="14"/>
      <c r="O615" s="14"/>
      <c r="P615" s="14"/>
      <c r="Q615" s="14"/>
      <c r="R615" s="15"/>
      <c r="S615" s="14"/>
      <c r="T615" s="12"/>
      <c r="U615" s="14"/>
    </row>
    <row r="616" spans="1:21" ht="16.5" thickBot="1">
      <c r="A616" s="4"/>
      <c r="B616" s="515" t="s">
        <v>23</v>
      </c>
      <c r="C616" s="516"/>
      <c r="D616" s="516"/>
      <c r="E616" s="516"/>
      <c r="F616" s="517"/>
      <c r="G616" s="521" t="s">
        <v>24</v>
      </c>
      <c r="H616" s="522"/>
      <c r="I616" s="522"/>
      <c r="J616" s="522"/>
      <c r="K616" s="522"/>
      <c r="L616" s="522"/>
      <c r="M616" s="522"/>
      <c r="N616" s="522"/>
      <c r="O616" s="522"/>
      <c r="P616" s="522"/>
      <c r="Q616" s="522"/>
      <c r="R616" s="522"/>
      <c r="S616" s="522"/>
      <c r="T616" s="522"/>
      <c r="U616" s="523"/>
    </row>
    <row r="617" spans="1:21" ht="15.75" thickBot="1">
      <c r="A617" s="4"/>
      <c r="B617" s="518"/>
      <c r="C617" s="519"/>
      <c r="D617" s="519"/>
      <c r="E617" s="519"/>
      <c r="F617" s="520"/>
      <c r="G617" s="524" t="s">
        <v>25</v>
      </c>
      <c r="H617" s="525"/>
      <c r="I617" s="519" t="s">
        <v>17</v>
      </c>
      <c r="J617" s="519"/>
      <c r="K617" s="519"/>
      <c r="L617" s="519"/>
      <c r="M617" s="519"/>
      <c r="N617" s="520"/>
      <c r="O617" s="530" t="s">
        <v>18</v>
      </c>
      <c r="P617" s="531"/>
      <c r="Q617" s="531"/>
      <c r="R617" s="531"/>
      <c r="S617" s="531"/>
      <c r="T617" s="531"/>
      <c r="U617" s="532"/>
    </row>
    <row r="618" spans="1:21" ht="15.75" thickBot="1">
      <c r="A618" s="4"/>
      <c r="B618" s="518"/>
      <c r="C618" s="519"/>
      <c r="D618" s="519"/>
      <c r="E618" s="519"/>
      <c r="F618" s="520"/>
      <c r="G618" s="526"/>
      <c r="H618" s="527"/>
      <c r="I618" s="318" t="s">
        <v>19</v>
      </c>
      <c r="J618" s="319"/>
      <c r="K618" s="320"/>
      <c r="L618" s="318" t="s">
        <v>26</v>
      </c>
      <c r="M618" s="319"/>
      <c r="N618" s="320"/>
      <c r="O618" s="318" t="s">
        <v>19</v>
      </c>
      <c r="P618" s="319"/>
      <c r="Q618" s="533"/>
      <c r="R618" s="534" t="s">
        <v>26</v>
      </c>
      <c r="S618" s="319"/>
      <c r="T618" s="320"/>
      <c r="U618" s="535" t="s">
        <v>21</v>
      </c>
    </row>
    <row r="619" spans="1:21" ht="15.75" thickBot="1">
      <c r="A619" s="4"/>
      <c r="B619" s="518"/>
      <c r="C619" s="519"/>
      <c r="D619" s="519"/>
      <c r="E619" s="519"/>
      <c r="F619" s="520"/>
      <c r="G619" s="528"/>
      <c r="H619" s="529"/>
      <c r="I619" s="82" t="s">
        <v>27</v>
      </c>
      <c r="J619" s="84" t="s">
        <v>28</v>
      </c>
      <c r="K619" s="84" t="s">
        <v>29</v>
      </c>
      <c r="L619" s="82" t="s">
        <v>27</v>
      </c>
      <c r="M619" s="84" t="s">
        <v>28</v>
      </c>
      <c r="N619" s="83" t="s">
        <v>29</v>
      </c>
      <c r="O619" s="19" t="s">
        <v>27</v>
      </c>
      <c r="P619" s="82" t="s">
        <v>28</v>
      </c>
      <c r="Q619" s="20" t="s">
        <v>29</v>
      </c>
      <c r="R619" s="21" t="s">
        <v>27</v>
      </c>
      <c r="S619" s="81" t="s">
        <v>28</v>
      </c>
      <c r="T619" s="84" t="s">
        <v>29</v>
      </c>
      <c r="U619" s="536"/>
    </row>
    <row r="620" spans="1:21" ht="15.75" customHeight="1" thickBot="1">
      <c r="A620" s="4"/>
      <c r="B620" s="497" t="s">
        <v>30</v>
      </c>
      <c r="C620" s="498"/>
      <c r="D620" s="498"/>
      <c r="E620" s="498"/>
      <c r="F620" s="498"/>
      <c r="G620" s="498"/>
      <c r="H620" s="498"/>
      <c r="I620" s="498"/>
      <c r="J620" s="498"/>
      <c r="K620" s="498"/>
      <c r="L620" s="498"/>
      <c r="M620" s="498"/>
      <c r="N620" s="498"/>
      <c r="O620" s="498"/>
      <c r="P620" s="498"/>
      <c r="Q620" s="498"/>
      <c r="R620" s="498"/>
      <c r="S620" s="498"/>
      <c r="T620" s="498"/>
      <c r="U620" s="499"/>
    </row>
    <row r="621" spans="1:21" ht="15.75" thickBot="1">
      <c r="A621" s="23"/>
      <c r="B621" s="500" t="s">
        <v>61</v>
      </c>
      <c r="C621" s="501"/>
      <c r="D621" s="501"/>
      <c r="E621" s="501"/>
      <c r="F621" s="501"/>
      <c r="G621" s="347">
        <f>SUM(G622:G634)</f>
        <v>259726.5</v>
      </c>
      <c r="H621" s="502"/>
      <c r="I621" s="161"/>
      <c r="J621" s="161">
        <f>SUM(J622:J634)</f>
        <v>28094.799999999999</v>
      </c>
      <c r="K621" s="161"/>
      <c r="L621" s="161"/>
      <c r="M621" s="161">
        <f>SUM(M622:M634)</f>
        <v>11452.75</v>
      </c>
      <c r="N621" s="161"/>
      <c r="O621" s="161"/>
      <c r="P621" s="161">
        <f>SUM(P622:P634)</f>
        <v>163968.79999999999</v>
      </c>
      <c r="Q621" s="147"/>
      <c r="R621" s="161"/>
      <c r="S621" s="161">
        <f>SUM(S622:S634)</f>
        <v>70499.03</v>
      </c>
      <c r="T621" s="147"/>
      <c r="U621" s="169">
        <f>+S621/G621</f>
        <v>0.27143564480328347</v>
      </c>
    </row>
    <row r="622" spans="1:21">
      <c r="A622" s="23"/>
      <c r="B622" s="503" t="s">
        <v>67</v>
      </c>
      <c r="C622" s="504"/>
      <c r="D622" s="504"/>
      <c r="E622" s="504"/>
      <c r="F622" s="505"/>
      <c r="G622" s="478">
        <v>118294</v>
      </c>
      <c r="H622" s="479"/>
      <c r="I622" s="26"/>
      <c r="J622" s="26">
        <v>9857.7999999999993</v>
      </c>
      <c r="K622" s="26"/>
      <c r="L622" s="26"/>
      <c r="M622" s="26">
        <v>8000</v>
      </c>
      <c r="N622" s="26"/>
      <c r="O622" s="26"/>
      <c r="P622" s="26">
        <f>+J622+P507</f>
        <v>59146.8</v>
      </c>
      <c r="Q622" s="26"/>
      <c r="R622" s="26"/>
      <c r="S622" s="26">
        <f>+M622+S507</f>
        <v>30000</v>
      </c>
      <c r="T622" s="26"/>
      <c r="U622" s="166">
        <f t="shared" ref="U622:U646" si="41">+S622/G622</f>
        <v>0.25360542377466311</v>
      </c>
    </row>
    <row r="623" spans="1:21">
      <c r="A623" s="23"/>
      <c r="B623" s="494" t="s">
        <v>68</v>
      </c>
      <c r="C623" s="495"/>
      <c r="D623" s="495"/>
      <c r="E623" s="495"/>
      <c r="F623" s="496"/>
      <c r="G623" s="478">
        <v>6688.5</v>
      </c>
      <c r="H623" s="479"/>
      <c r="I623" s="26"/>
      <c r="J623" s="26">
        <v>0</v>
      </c>
      <c r="K623" s="26"/>
      <c r="L623" s="26"/>
      <c r="M623" s="26">
        <v>1600</v>
      </c>
      <c r="N623" s="26"/>
      <c r="O623" s="26"/>
      <c r="P623" s="26">
        <f t="shared" ref="P623:P634" si="42">+J623+P508</f>
        <v>0</v>
      </c>
      <c r="Q623" s="26"/>
      <c r="R623" s="26"/>
      <c r="S623" s="26">
        <f t="shared" ref="S623:S634" si="43">+M623+S508</f>
        <v>1600</v>
      </c>
      <c r="T623" s="26"/>
      <c r="U623" s="166">
        <f t="shared" ref="U623:U634" si="44">+S623/G623</f>
        <v>0.23921656574717798</v>
      </c>
    </row>
    <row r="624" spans="1:21">
      <c r="A624" s="23"/>
      <c r="B624" s="494" t="s">
        <v>69</v>
      </c>
      <c r="C624" s="495"/>
      <c r="D624" s="495"/>
      <c r="E624" s="495"/>
      <c r="F624" s="496"/>
      <c r="G624" s="478">
        <v>6000</v>
      </c>
      <c r="H624" s="479"/>
      <c r="I624" s="26"/>
      <c r="J624" s="26">
        <v>0</v>
      </c>
      <c r="K624" s="26"/>
      <c r="L624" s="26"/>
      <c r="M624" s="26">
        <v>0</v>
      </c>
      <c r="N624" s="26"/>
      <c r="O624" s="26"/>
      <c r="P624" s="26">
        <f t="shared" si="42"/>
        <v>0</v>
      </c>
      <c r="Q624" s="26"/>
      <c r="R624" s="26"/>
      <c r="S624" s="26">
        <f t="shared" si="43"/>
        <v>0</v>
      </c>
      <c r="T624" s="26"/>
      <c r="U624" s="166">
        <f t="shared" si="44"/>
        <v>0</v>
      </c>
    </row>
    <row r="625" spans="1:21">
      <c r="A625" s="23"/>
      <c r="B625" s="494" t="s">
        <v>70</v>
      </c>
      <c r="C625" s="495"/>
      <c r="D625" s="495"/>
      <c r="E625" s="495"/>
      <c r="F625" s="496"/>
      <c r="G625" s="478">
        <v>19200</v>
      </c>
      <c r="H625" s="479"/>
      <c r="I625" s="26"/>
      <c r="J625" s="26">
        <v>0</v>
      </c>
      <c r="K625" s="26"/>
      <c r="L625" s="26"/>
      <c r="M625" s="26">
        <v>0</v>
      </c>
      <c r="N625" s="26"/>
      <c r="O625" s="26"/>
      <c r="P625" s="26">
        <f t="shared" si="42"/>
        <v>19200</v>
      </c>
      <c r="Q625" s="26"/>
      <c r="R625" s="26"/>
      <c r="S625" s="26">
        <f t="shared" si="43"/>
        <v>0</v>
      </c>
      <c r="T625" s="26"/>
      <c r="U625" s="166">
        <f t="shared" si="44"/>
        <v>0</v>
      </c>
    </row>
    <row r="626" spans="1:21">
      <c r="A626" s="23"/>
      <c r="B626" s="494" t="s">
        <v>71</v>
      </c>
      <c r="C626" s="495"/>
      <c r="D626" s="495"/>
      <c r="E626" s="495"/>
      <c r="F626" s="496"/>
      <c r="G626" s="478">
        <v>31500</v>
      </c>
      <c r="H626" s="479"/>
      <c r="I626" s="26"/>
      <c r="J626" s="26">
        <v>15750</v>
      </c>
      <c r="K626" s="26"/>
      <c r="L626" s="26"/>
      <c r="M626" s="26">
        <v>0</v>
      </c>
      <c r="N626" s="26"/>
      <c r="O626" s="26"/>
      <c r="P626" s="26">
        <f t="shared" si="42"/>
        <v>31500</v>
      </c>
      <c r="Q626" s="26"/>
      <c r="R626" s="26"/>
      <c r="S626" s="26">
        <f t="shared" si="43"/>
        <v>16000</v>
      </c>
      <c r="T626" s="26"/>
      <c r="U626" s="166">
        <f t="shared" si="44"/>
        <v>0.50793650793650791</v>
      </c>
    </row>
    <row r="627" spans="1:21">
      <c r="A627" s="23"/>
      <c r="B627" s="494" t="s">
        <v>72</v>
      </c>
      <c r="C627" s="495"/>
      <c r="D627" s="495"/>
      <c r="E627" s="495"/>
      <c r="F627" s="496"/>
      <c r="G627" s="478">
        <v>6000</v>
      </c>
      <c r="H627" s="479"/>
      <c r="I627" s="26"/>
      <c r="J627" s="26">
        <v>0</v>
      </c>
      <c r="K627" s="26"/>
      <c r="L627" s="26"/>
      <c r="M627" s="26">
        <v>0</v>
      </c>
      <c r="N627" s="26"/>
      <c r="O627" s="26"/>
      <c r="P627" s="26">
        <f t="shared" si="42"/>
        <v>3000</v>
      </c>
      <c r="Q627" s="26"/>
      <c r="R627" s="26"/>
      <c r="S627" s="26">
        <f t="shared" si="43"/>
        <v>1500</v>
      </c>
      <c r="T627" s="26"/>
      <c r="U627" s="166">
        <f t="shared" si="44"/>
        <v>0.25</v>
      </c>
    </row>
    <row r="628" spans="1:21">
      <c r="A628" s="23"/>
      <c r="B628" s="494" t="s">
        <v>73</v>
      </c>
      <c r="C628" s="495"/>
      <c r="D628" s="495"/>
      <c r="E628" s="495"/>
      <c r="F628" s="496"/>
      <c r="G628" s="478">
        <v>12000</v>
      </c>
      <c r="H628" s="479"/>
      <c r="I628" s="26"/>
      <c r="J628" s="26">
        <v>0</v>
      </c>
      <c r="K628" s="26"/>
      <c r="L628" s="26"/>
      <c r="M628" s="26">
        <v>0</v>
      </c>
      <c r="N628" s="26"/>
      <c r="O628" s="26"/>
      <c r="P628" s="26">
        <f t="shared" si="42"/>
        <v>6000</v>
      </c>
      <c r="Q628" s="26"/>
      <c r="R628" s="26"/>
      <c r="S628" s="26">
        <f t="shared" si="43"/>
        <v>8000</v>
      </c>
      <c r="T628" s="26"/>
      <c r="U628" s="166">
        <f t="shared" si="44"/>
        <v>0.66666666666666663</v>
      </c>
    </row>
    <row r="629" spans="1:21">
      <c r="A629" s="23"/>
      <c r="B629" s="494" t="s">
        <v>65</v>
      </c>
      <c r="C629" s="495"/>
      <c r="D629" s="495"/>
      <c r="E629" s="495"/>
      <c r="F629" s="496"/>
      <c r="G629" s="478">
        <v>6200</v>
      </c>
      <c r="H629" s="479"/>
      <c r="I629" s="26"/>
      <c r="J629" s="26">
        <v>0</v>
      </c>
      <c r="K629" s="26"/>
      <c r="L629" s="26"/>
      <c r="M629" s="26">
        <v>0</v>
      </c>
      <c r="N629" s="26"/>
      <c r="O629" s="26"/>
      <c r="P629" s="26">
        <f t="shared" si="42"/>
        <v>6200</v>
      </c>
      <c r="Q629" s="26"/>
      <c r="R629" s="26"/>
      <c r="S629" s="26">
        <f t="shared" si="43"/>
        <v>0</v>
      </c>
      <c r="T629" s="26"/>
      <c r="U629" s="166">
        <f t="shared" si="44"/>
        <v>0</v>
      </c>
    </row>
    <row r="630" spans="1:21">
      <c r="A630" s="23"/>
      <c r="B630" s="494" t="s">
        <v>74</v>
      </c>
      <c r="C630" s="495"/>
      <c r="D630" s="495"/>
      <c r="E630" s="495"/>
      <c r="F630" s="496"/>
      <c r="G630" s="478">
        <v>6000</v>
      </c>
      <c r="H630" s="479"/>
      <c r="I630" s="26"/>
      <c r="J630" s="26">
        <v>500</v>
      </c>
      <c r="K630" s="26"/>
      <c r="L630" s="26"/>
      <c r="M630" s="26">
        <v>309.02</v>
      </c>
      <c r="N630" s="26"/>
      <c r="O630" s="26"/>
      <c r="P630" s="26">
        <f t="shared" si="42"/>
        <v>3000</v>
      </c>
      <c r="Q630" s="26"/>
      <c r="R630" s="26"/>
      <c r="S630" s="26">
        <f t="shared" si="43"/>
        <v>2063.3100000000004</v>
      </c>
      <c r="T630" s="26"/>
      <c r="U630" s="166">
        <f t="shared" si="44"/>
        <v>0.34388500000000005</v>
      </c>
    </row>
    <row r="631" spans="1:21">
      <c r="A631" s="23"/>
      <c r="B631" s="494" t="s">
        <v>66</v>
      </c>
      <c r="C631" s="495"/>
      <c r="D631" s="495"/>
      <c r="E631" s="495"/>
      <c r="F631" s="496"/>
      <c r="G631" s="478">
        <v>24000</v>
      </c>
      <c r="H631" s="479"/>
      <c r="I631" s="26"/>
      <c r="J631" s="26">
        <v>0</v>
      </c>
      <c r="K631" s="26"/>
      <c r="L631" s="26"/>
      <c r="M631" s="26">
        <v>856.73</v>
      </c>
      <c r="N631" s="26"/>
      <c r="O631" s="26"/>
      <c r="P631" s="26">
        <f t="shared" si="42"/>
        <v>24000</v>
      </c>
      <c r="Q631" s="26"/>
      <c r="R631" s="26"/>
      <c r="S631" s="26">
        <f t="shared" si="43"/>
        <v>8755.7199999999993</v>
      </c>
      <c r="T631" s="26"/>
      <c r="U631" s="166">
        <f t="shared" si="44"/>
        <v>0.36482166666666666</v>
      </c>
    </row>
    <row r="632" spans="1:21">
      <c r="A632" s="23"/>
      <c r="B632" s="494" t="s">
        <v>75</v>
      </c>
      <c r="C632" s="495"/>
      <c r="D632" s="495"/>
      <c r="E632" s="495"/>
      <c r="F632" s="496"/>
      <c r="G632" s="478">
        <v>12000</v>
      </c>
      <c r="H632" s="479"/>
      <c r="I632" s="26"/>
      <c r="J632" s="26">
        <v>1000</v>
      </c>
      <c r="K632" s="26"/>
      <c r="L632" s="26"/>
      <c r="M632" s="26">
        <v>0</v>
      </c>
      <c r="N632" s="26"/>
      <c r="O632" s="26"/>
      <c r="P632" s="26">
        <f t="shared" si="42"/>
        <v>6000</v>
      </c>
      <c r="Q632" s="26"/>
      <c r="R632" s="26"/>
      <c r="S632" s="26">
        <f t="shared" si="43"/>
        <v>0</v>
      </c>
      <c r="T632" s="26"/>
      <c r="U632" s="166">
        <f t="shared" si="44"/>
        <v>0</v>
      </c>
    </row>
    <row r="633" spans="1:21">
      <c r="A633" s="23"/>
      <c r="B633" s="494" t="s">
        <v>76</v>
      </c>
      <c r="C633" s="495"/>
      <c r="D633" s="495"/>
      <c r="E633" s="495"/>
      <c r="F633" s="496"/>
      <c r="G633" s="478">
        <v>8244</v>
      </c>
      <c r="H633" s="479"/>
      <c r="I633" s="26"/>
      <c r="J633" s="26">
        <v>687</v>
      </c>
      <c r="K633" s="26"/>
      <c r="L633" s="26"/>
      <c r="M633" s="26">
        <v>687</v>
      </c>
      <c r="N633" s="26"/>
      <c r="O633" s="26"/>
      <c r="P633" s="26">
        <f t="shared" si="42"/>
        <v>4122</v>
      </c>
      <c r="Q633" s="26"/>
      <c r="R633" s="26"/>
      <c r="S633" s="26">
        <f t="shared" si="43"/>
        <v>2580</v>
      </c>
      <c r="T633" s="26"/>
      <c r="U633" s="166">
        <f t="shared" si="44"/>
        <v>0.31295487627365359</v>
      </c>
    </row>
    <row r="634" spans="1:21" ht="15.75" thickBot="1">
      <c r="A634" s="23"/>
      <c r="B634" s="494" t="s">
        <v>77</v>
      </c>
      <c r="C634" s="495"/>
      <c r="D634" s="495"/>
      <c r="E634" s="495"/>
      <c r="F634" s="496"/>
      <c r="G634" s="513">
        <v>3600</v>
      </c>
      <c r="H634" s="514"/>
      <c r="I634" s="26"/>
      <c r="J634" s="26">
        <v>300</v>
      </c>
      <c r="K634" s="26"/>
      <c r="L634" s="26"/>
      <c r="M634" s="26">
        <v>0</v>
      </c>
      <c r="N634" s="26"/>
      <c r="O634" s="26"/>
      <c r="P634" s="26">
        <f t="shared" si="42"/>
        <v>1800</v>
      </c>
      <c r="Q634" s="26"/>
      <c r="R634" s="26"/>
      <c r="S634" s="26">
        <f t="shared" si="43"/>
        <v>0</v>
      </c>
      <c r="T634" s="26"/>
      <c r="U634" s="166">
        <f t="shared" si="44"/>
        <v>0</v>
      </c>
    </row>
    <row r="635" spans="1:21" ht="15.75" thickBot="1">
      <c r="A635" s="23"/>
      <c r="B635" s="500" t="s">
        <v>53</v>
      </c>
      <c r="C635" s="501"/>
      <c r="D635" s="501"/>
      <c r="E635" s="501"/>
      <c r="F635" s="501"/>
      <c r="G635" s="502">
        <f>SUM(G636:H638)</f>
        <v>626374.5</v>
      </c>
      <c r="H635" s="502"/>
      <c r="I635" s="161"/>
      <c r="J635" s="161">
        <f>SUM(J636:J638)</f>
        <v>125114.9</v>
      </c>
      <c r="K635" s="161"/>
      <c r="L635" s="161"/>
      <c r="M635" s="161">
        <f>SUM(M636:M638)</f>
        <v>0</v>
      </c>
      <c r="N635" s="161"/>
      <c r="O635" s="161"/>
      <c r="P635" s="161">
        <f>SUM(P636:P638)</f>
        <v>375344.69999999995</v>
      </c>
      <c r="Q635" s="161"/>
      <c r="R635" s="161"/>
      <c r="S635" s="161">
        <f>SUM(S636:S638)</f>
        <v>0</v>
      </c>
      <c r="T635" s="147"/>
      <c r="U635" s="169">
        <f t="shared" si="41"/>
        <v>0</v>
      </c>
    </row>
    <row r="636" spans="1:21">
      <c r="A636" s="23"/>
      <c r="B636" s="494" t="s">
        <v>79</v>
      </c>
      <c r="C636" s="495"/>
      <c r="D636" s="495"/>
      <c r="E636" s="495"/>
      <c r="F636" s="496"/>
      <c r="G636" s="492">
        <v>118800</v>
      </c>
      <c r="H636" s="493"/>
      <c r="I636" s="26"/>
      <c r="J636" s="26">
        <v>23760</v>
      </c>
      <c r="K636" s="26"/>
      <c r="L636" s="26"/>
      <c r="M636" s="26">
        <v>0</v>
      </c>
      <c r="N636" s="26"/>
      <c r="O636" s="26"/>
      <c r="P636" s="26">
        <f t="shared" ref="P636:P638" si="45">+J636+P521</f>
        <v>71280</v>
      </c>
      <c r="Q636" s="26"/>
      <c r="R636" s="26"/>
      <c r="S636" s="26">
        <f t="shared" ref="S636:S638" si="46">+M636+S521</f>
        <v>0</v>
      </c>
      <c r="T636" s="26"/>
      <c r="U636" s="166">
        <f t="shared" ref="U636:U638" si="47">+S636/G636</f>
        <v>0</v>
      </c>
    </row>
    <row r="637" spans="1:21">
      <c r="A637" s="23"/>
      <c r="B637" s="494" t="s">
        <v>80</v>
      </c>
      <c r="C637" s="495"/>
      <c r="D637" s="495"/>
      <c r="E637" s="495"/>
      <c r="F637" s="496"/>
      <c r="G637" s="478">
        <v>414774.5</v>
      </c>
      <c r="H637" s="479"/>
      <c r="I637" s="26"/>
      <c r="J637" s="26">
        <v>82954.899999999994</v>
      </c>
      <c r="K637" s="26"/>
      <c r="L637" s="26"/>
      <c r="M637" s="26">
        <v>0</v>
      </c>
      <c r="N637" s="26"/>
      <c r="O637" s="26"/>
      <c r="P637" s="26">
        <f t="shared" si="45"/>
        <v>248864.69999999998</v>
      </c>
      <c r="Q637" s="26"/>
      <c r="R637" s="26"/>
      <c r="S637" s="26">
        <f t="shared" si="46"/>
        <v>0</v>
      </c>
      <c r="T637" s="26"/>
      <c r="U637" s="166">
        <f t="shared" si="47"/>
        <v>0</v>
      </c>
    </row>
    <row r="638" spans="1:21" ht="15.75" thickBot="1">
      <c r="A638" s="23"/>
      <c r="B638" s="494" t="s">
        <v>81</v>
      </c>
      <c r="C638" s="495"/>
      <c r="D638" s="495"/>
      <c r="E638" s="495"/>
      <c r="F638" s="496"/>
      <c r="G638" s="513">
        <v>92800</v>
      </c>
      <c r="H638" s="514"/>
      <c r="I638" s="26"/>
      <c r="J638" s="26">
        <v>18400</v>
      </c>
      <c r="K638" s="26"/>
      <c r="L638" s="26"/>
      <c r="M638" s="26">
        <v>0</v>
      </c>
      <c r="N638" s="26"/>
      <c r="O638" s="26"/>
      <c r="P638" s="26">
        <f t="shared" si="45"/>
        <v>55200</v>
      </c>
      <c r="Q638" s="26"/>
      <c r="R638" s="26"/>
      <c r="S638" s="26">
        <f t="shared" si="46"/>
        <v>0</v>
      </c>
      <c r="T638" s="26"/>
      <c r="U638" s="166">
        <f t="shared" si="47"/>
        <v>0</v>
      </c>
    </row>
    <row r="639" spans="1:21" s="168" customFormat="1" ht="15.75" customHeight="1" thickBot="1">
      <c r="A639" s="167"/>
      <c r="B639" s="335" t="s">
        <v>31</v>
      </c>
      <c r="C639" s="336"/>
      <c r="D639" s="336"/>
      <c r="E639" s="336"/>
      <c r="F639" s="336"/>
      <c r="G639" s="511">
        <f>SUM(G640:H645)</f>
        <v>458826.5</v>
      </c>
      <c r="H639" s="512"/>
      <c r="I639" s="235"/>
      <c r="J639" s="235">
        <f>SUM(J640:J645)</f>
        <v>18364</v>
      </c>
      <c r="K639" s="235"/>
      <c r="L639" s="235"/>
      <c r="M639" s="235">
        <f>SUM(M640:M645)</f>
        <v>21562.58</v>
      </c>
      <c r="N639" s="235"/>
      <c r="O639" s="235"/>
      <c r="P639" s="235">
        <f>SUM(P640:P645)</f>
        <v>110184</v>
      </c>
      <c r="Q639" s="235"/>
      <c r="R639" s="235"/>
      <c r="S639" s="235">
        <f>SUM(S640:S645)</f>
        <v>101075.41999999998</v>
      </c>
      <c r="T639" s="235"/>
      <c r="U639" s="236">
        <f t="shared" si="41"/>
        <v>0.22029115580726044</v>
      </c>
    </row>
    <row r="640" spans="1:21">
      <c r="A640" s="23"/>
      <c r="B640" s="494" t="s">
        <v>82</v>
      </c>
      <c r="C640" s="495"/>
      <c r="D640" s="495"/>
      <c r="E640" s="495"/>
      <c r="F640" s="496"/>
      <c r="G640" s="492">
        <v>126314.5</v>
      </c>
      <c r="H640" s="493"/>
      <c r="I640" s="26"/>
      <c r="J640" s="26">
        <v>0</v>
      </c>
      <c r="K640" s="26"/>
      <c r="L640" s="26"/>
      <c r="M640" s="26">
        <v>0</v>
      </c>
      <c r="N640" s="26"/>
      <c r="O640" s="26"/>
      <c r="P640" s="26">
        <f t="shared" ref="P640:P645" si="48">+J640+P525</f>
        <v>0</v>
      </c>
      <c r="Q640" s="26"/>
      <c r="R640" s="26"/>
      <c r="S640" s="26">
        <f t="shared" ref="S640:S645" si="49">+M640+S525</f>
        <v>0</v>
      </c>
      <c r="T640" s="26"/>
      <c r="U640" s="166">
        <f t="shared" ref="U640:U645" si="50">+S640/G640</f>
        <v>0</v>
      </c>
    </row>
    <row r="641" spans="1:22">
      <c r="A641" s="23"/>
      <c r="B641" s="494" t="s">
        <v>83</v>
      </c>
      <c r="C641" s="495"/>
      <c r="D641" s="495"/>
      <c r="E641" s="495"/>
      <c r="F641" s="496"/>
      <c r="G641" s="478">
        <v>149500</v>
      </c>
      <c r="H641" s="479"/>
      <c r="I641" s="26"/>
      <c r="J641" s="26">
        <v>11500</v>
      </c>
      <c r="K641" s="26"/>
      <c r="L641" s="26"/>
      <c r="M641" s="26">
        <v>6453.06</v>
      </c>
      <c r="N641" s="26"/>
      <c r="O641" s="26"/>
      <c r="P641" s="26">
        <f t="shared" si="48"/>
        <v>69000</v>
      </c>
      <c r="Q641" s="26"/>
      <c r="R641" s="26"/>
      <c r="S641" s="26">
        <f t="shared" si="49"/>
        <v>59572.069999999992</v>
      </c>
      <c r="T641" s="26"/>
      <c r="U641" s="166">
        <f t="shared" si="50"/>
        <v>0.39847538461538456</v>
      </c>
    </row>
    <row r="642" spans="1:22">
      <c r="A642" s="23"/>
      <c r="B642" s="494" t="s">
        <v>84</v>
      </c>
      <c r="C642" s="495"/>
      <c r="D642" s="495"/>
      <c r="E642" s="495"/>
      <c r="F642" s="496"/>
      <c r="G642" s="478">
        <v>89232</v>
      </c>
      <c r="H642" s="479"/>
      <c r="I642" s="26"/>
      <c r="J642" s="26">
        <v>6864</v>
      </c>
      <c r="K642" s="26"/>
      <c r="L642" s="26"/>
      <c r="M642" s="26">
        <v>5047</v>
      </c>
      <c r="N642" s="26"/>
      <c r="O642" s="26"/>
      <c r="P642" s="26">
        <f t="shared" si="48"/>
        <v>41184</v>
      </c>
      <c r="Q642" s="26"/>
      <c r="R642" s="26"/>
      <c r="S642" s="26">
        <f t="shared" si="49"/>
        <v>23162.07</v>
      </c>
      <c r="T642" s="26"/>
      <c r="U642" s="166">
        <f t="shared" si="50"/>
        <v>0.25957134211941901</v>
      </c>
    </row>
    <row r="643" spans="1:22">
      <c r="A643" s="23"/>
      <c r="B643" s="494" t="s">
        <v>85</v>
      </c>
      <c r="C643" s="495"/>
      <c r="D643" s="495"/>
      <c r="E643" s="495"/>
      <c r="F643" s="496"/>
      <c r="G643" s="478">
        <v>34500</v>
      </c>
      <c r="H643" s="479"/>
      <c r="I643" s="26"/>
      <c r="J643" s="26">
        <v>0</v>
      </c>
      <c r="K643" s="26"/>
      <c r="L643" s="26"/>
      <c r="M643" s="26">
        <v>10062.52</v>
      </c>
      <c r="N643" s="26"/>
      <c r="O643" s="26"/>
      <c r="P643" s="26">
        <f t="shared" si="48"/>
        <v>0</v>
      </c>
      <c r="Q643" s="26"/>
      <c r="R643" s="26"/>
      <c r="S643" s="26">
        <f t="shared" si="49"/>
        <v>18341.28</v>
      </c>
      <c r="T643" s="26"/>
      <c r="U643" s="166">
        <f t="shared" si="50"/>
        <v>0.53163130434782602</v>
      </c>
    </row>
    <row r="644" spans="1:22">
      <c r="A644" s="23"/>
      <c r="B644" s="494" t="s">
        <v>86</v>
      </c>
      <c r="C644" s="495"/>
      <c r="D644" s="495"/>
      <c r="E644" s="495"/>
      <c r="F644" s="496"/>
      <c r="G644" s="478">
        <v>14820</v>
      </c>
      <c r="H644" s="479"/>
      <c r="I644" s="26"/>
      <c r="J644" s="26">
        <v>0</v>
      </c>
      <c r="K644" s="26"/>
      <c r="L644" s="26"/>
      <c r="M644" s="26">
        <v>0</v>
      </c>
      <c r="N644" s="26"/>
      <c r="O644" s="26"/>
      <c r="P644" s="26">
        <f t="shared" si="48"/>
        <v>0</v>
      </c>
      <c r="Q644" s="26"/>
      <c r="R644" s="26"/>
      <c r="S644" s="26">
        <f t="shared" si="49"/>
        <v>0</v>
      </c>
      <c r="T644" s="26"/>
      <c r="U644" s="166">
        <f t="shared" si="50"/>
        <v>0</v>
      </c>
    </row>
    <row r="645" spans="1:22" ht="15.75" thickBot="1">
      <c r="A645" s="23"/>
      <c r="B645" s="494" t="s">
        <v>87</v>
      </c>
      <c r="C645" s="495"/>
      <c r="D645" s="495"/>
      <c r="E645" s="495"/>
      <c r="F645" s="496"/>
      <c r="G645" s="478">
        <v>44460</v>
      </c>
      <c r="H645" s="479"/>
      <c r="I645" s="26"/>
      <c r="J645" s="26">
        <v>0</v>
      </c>
      <c r="K645" s="26"/>
      <c r="L645" s="26"/>
      <c r="M645" s="26">
        <v>0</v>
      </c>
      <c r="N645" s="26"/>
      <c r="O645" s="26"/>
      <c r="P645" s="26">
        <f t="shared" si="48"/>
        <v>0</v>
      </c>
      <c r="Q645" s="26"/>
      <c r="R645" s="26"/>
      <c r="S645" s="26">
        <f t="shared" si="49"/>
        <v>0</v>
      </c>
      <c r="T645" s="26"/>
      <c r="U645" s="166">
        <f t="shared" si="50"/>
        <v>0</v>
      </c>
    </row>
    <row r="646" spans="1:22" s="168" customFormat="1" ht="12.75" thickBot="1">
      <c r="A646" s="167"/>
      <c r="B646" s="343" t="s">
        <v>22</v>
      </c>
      <c r="C646" s="344"/>
      <c r="D646" s="344"/>
      <c r="E646" s="344"/>
      <c r="F646" s="345"/>
      <c r="G646" s="346">
        <f>+G621+G635+G639</f>
        <v>1344927.5</v>
      </c>
      <c r="H646" s="347"/>
      <c r="I646" s="171"/>
      <c r="J646" s="171">
        <f>+J621+J635+J639</f>
        <v>171573.69999999998</v>
      </c>
      <c r="K646" s="171"/>
      <c r="L646" s="171"/>
      <c r="M646" s="171">
        <f>+M621+M635+M639</f>
        <v>33015.33</v>
      </c>
      <c r="N646" s="171"/>
      <c r="O646" s="171"/>
      <c r="P646" s="171">
        <f>+P621+P635+P639</f>
        <v>649497.5</v>
      </c>
      <c r="Q646" s="171"/>
      <c r="R646" s="171"/>
      <c r="S646" s="171">
        <f>+S621+S635+S639</f>
        <v>171574.44999999998</v>
      </c>
      <c r="T646" s="147"/>
      <c r="U646" s="170">
        <f t="shared" si="41"/>
        <v>0.12757152337207767</v>
      </c>
    </row>
    <row r="647" spans="1:22" ht="15.75" thickBot="1">
      <c r="C647" s="27"/>
      <c r="I647" s="28"/>
      <c r="L647" s="28"/>
      <c r="N647" s="28"/>
      <c r="U647" s="28"/>
    </row>
    <row r="648" spans="1:22" ht="15.75" thickBot="1">
      <c r="B648" s="311" t="s">
        <v>32</v>
      </c>
      <c r="C648" s="312"/>
      <c r="D648" s="312"/>
      <c r="E648" s="312"/>
      <c r="F648" s="312"/>
      <c r="G648" s="312"/>
      <c r="H648" s="312"/>
      <c r="I648" s="312"/>
      <c r="J648" s="312"/>
      <c r="K648" s="312"/>
      <c r="L648" s="312"/>
      <c r="M648" s="312"/>
      <c r="N648" s="312"/>
      <c r="O648" s="312"/>
      <c r="P648" s="312"/>
      <c r="Q648" s="312"/>
      <c r="R648" s="312"/>
      <c r="S648" s="312"/>
      <c r="T648" s="312"/>
      <c r="U648" s="313"/>
      <c r="V648" s="29"/>
    </row>
    <row r="649" spans="1:22" ht="15.75" customHeight="1" thickBot="1">
      <c r="B649" s="314"/>
      <c r="C649" s="315"/>
      <c r="D649" s="318" t="s">
        <v>16</v>
      </c>
      <c r="E649" s="319"/>
      <c r="F649" s="319"/>
      <c r="G649" s="319"/>
      <c r="H649" s="319"/>
      <c r="I649" s="320"/>
      <c r="J649" s="318" t="s">
        <v>33</v>
      </c>
      <c r="K649" s="319"/>
      <c r="L649" s="319"/>
      <c r="M649" s="319"/>
      <c r="N649" s="319"/>
      <c r="O649" s="320"/>
      <c r="P649" s="318" t="s">
        <v>18</v>
      </c>
      <c r="Q649" s="319"/>
      <c r="R649" s="319"/>
      <c r="S649" s="319"/>
      <c r="T649" s="319"/>
      <c r="U649" s="30"/>
    </row>
    <row r="650" spans="1:22" ht="15.75" thickBot="1">
      <c r="B650" s="316"/>
      <c r="C650" s="317"/>
      <c r="D650" s="321" t="s">
        <v>27</v>
      </c>
      <c r="E650" s="322"/>
      <c r="F650" s="322" t="s">
        <v>28</v>
      </c>
      <c r="G650" s="322"/>
      <c r="H650" s="323" t="s">
        <v>29</v>
      </c>
      <c r="I650" s="324"/>
      <c r="J650" s="321" t="s">
        <v>27</v>
      </c>
      <c r="K650" s="322"/>
      <c r="L650" s="322" t="s">
        <v>28</v>
      </c>
      <c r="M650" s="322"/>
      <c r="N650" s="323" t="s">
        <v>29</v>
      </c>
      <c r="O650" s="324"/>
      <c r="P650" s="321" t="s">
        <v>27</v>
      </c>
      <c r="Q650" s="322"/>
      <c r="R650" s="322" t="s">
        <v>28</v>
      </c>
      <c r="S650" s="322"/>
      <c r="T650" s="323" t="s">
        <v>29</v>
      </c>
      <c r="U650" s="324"/>
    </row>
    <row r="651" spans="1:22" ht="22.5" customHeight="1">
      <c r="A651" s="23"/>
      <c r="B651" s="325" t="s">
        <v>34</v>
      </c>
      <c r="C651" s="326"/>
      <c r="D651" s="327"/>
      <c r="E651" s="328"/>
      <c r="F651" s="328">
        <f>+G635+G621</f>
        <v>886101</v>
      </c>
      <c r="G651" s="328"/>
      <c r="H651" s="328"/>
      <c r="I651" s="329"/>
      <c r="J651" s="327"/>
      <c r="K651" s="328"/>
      <c r="L651" s="328">
        <f>+M621+M635</f>
        <v>11452.75</v>
      </c>
      <c r="M651" s="328"/>
      <c r="N651" s="328"/>
      <c r="O651" s="329"/>
      <c r="P651" s="327"/>
      <c r="Q651" s="328"/>
      <c r="R651" s="328">
        <f>+S621+S635</f>
        <v>70499.03</v>
      </c>
      <c r="S651" s="328"/>
      <c r="T651" s="328"/>
      <c r="U651" s="329"/>
    </row>
    <row r="652" spans="1:22" ht="24.75" customHeight="1" thickBot="1">
      <c r="A652" s="4"/>
      <c r="B652" s="303" t="s">
        <v>35</v>
      </c>
      <c r="C652" s="304"/>
      <c r="D652" s="305"/>
      <c r="E652" s="306"/>
      <c r="F652" s="306">
        <f>+G639</f>
        <v>458826.5</v>
      </c>
      <c r="G652" s="306"/>
      <c r="H652" s="306"/>
      <c r="I652" s="307"/>
      <c r="J652" s="305"/>
      <c r="K652" s="306"/>
      <c r="L652" s="306">
        <f>+M639</f>
        <v>21562.58</v>
      </c>
      <c r="M652" s="306"/>
      <c r="N652" s="306"/>
      <c r="O652" s="307"/>
      <c r="P652" s="305"/>
      <c r="Q652" s="306"/>
      <c r="R652" s="306">
        <f>+S639</f>
        <v>101075.41999999998</v>
      </c>
      <c r="S652" s="306"/>
      <c r="T652" s="306"/>
      <c r="U652" s="307"/>
    </row>
    <row r="653" spans="1:22" ht="15.75" thickBot="1">
      <c r="A653" s="23"/>
      <c r="B653" s="31" t="s">
        <v>22</v>
      </c>
      <c r="C653" s="32"/>
      <c r="D653" s="308"/>
      <c r="E653" s="309"/>
      <c r="F653" s="309">
        <f>SUM(F651:F652)</f>
        <v>1344927.5</v>
      </c>
      <c r="G653" s="309"/>
      <c r="H653" s="309"/>
      <c r="I653" s="310"/>
      <c r="J653" s="308"/>
      <c r="K653" s="309"/>
      <c r="L653" s="309">
        <f>SUM(L651:L652)</f>
        <v>33015.33</v>
      </c>
      <c r="M653" s="309"/>
      <c r="N653" s="309"/>
      <c r="O653" s="310"/>
      <c r="P653" s="308"/>
      <c r="Q653" s="309"/>
      <c r="R653" s="309">
        <f>SUM(R651:R652)</f>
        <v>171574.44999999998</v>
      </c>
      <c r="S653" s="309"/>
      <c r="T653" s="309"/>
      <c r="U653" s="310"/>
    </row>
    <row r="654" spans="1:22">
      <c r="A654" s="23"/>
      <c r="B654" s="82"/>
      <c r="C654" s="82"/>
      <c r="D654" s="82"/>
      <c r="E654" s="82"/>
      <c r="F654" s="79"/>
      <c r="G654" s="79"/>
      <c r="H654" s="75"/>
      <c r="I654" s="75"/>
      <c r="J654" s="79"/>
      <c r="K654" s="79"/>
      <c r="L654" s="79"/>
      <c r="M654" s="75"/>
      <c r="N654" s="79"/>
      <c r="O654" s="75"/>
      <c r="P654" s="75"/>
      <c r="Q654" s="79"/>
      <c r="R654" s="23"/>
      <c r="S654" s="23"/>
      <c r="T654" s="23"/>
      <c r="U654" s="23"/>
    </row>
    <row r="655" spans="1:22" ht="15.75" thickBot="1">
      <c r="A655" s="23"/>
      <c r="B655" s="82"/>
      <c r="C655" s="82"/>
      <c r="D655" s="82"/>
      <c r="E655" s="82"/>
      <c r="F655" s="79"/>
      <c r="G655" s="79"/>
      <c r="H655" s="79"/>
      <c r="I655" s="79"/>
      <c r="J655" s="79"/>
      <c r="K655" s="79"/>
      <c r="L655" s="79"/>
      <c r="M655" s="79"/>
      <c r="N655" s="79"/>
      <c r="O655" s="79"/>
      <c r="P655" s="79"/>
      <c r="Q655" s="79"/>
      <c r="R655" s="23"/>
      <c r="S655" s="23"/>
      <c r="T655" s="23"/>
      <c r="U655" s="23"/>
    </row>
    <row r="656" spans="1:22" ht="15.75" thickBot="1">
      <c r="B656" s="480" t="s">
        <v>36</v>
      </c>
      <c r="C656" s="481"/>
      <c r="D656" s="481"/>
      <c r="E656" s="316"/>
      <c r="F656" s="482"/>
      <c r="G656" s="482"/>
      <c r="H656" s="482"/>
      <c r="I656" s="482"/>
      <c r="J656" s="482"/>
      <c r="K656" s="482"/>
      <c r="L656" s="482"/>
      <c r="M656" s="482"/>
      <c r="N656" s="482"/>
      <c r="O656" s="482"/>
      <c r="P656" s="482"/>
      <c r="Q656" s="482"/>
      <c r="R656" s="482"/>
      <c r="S656" s="482"/>
      <c r="T656" s="482"/>
      <c r="U656" s="482"/>
    </row>
    <row r="657" spans="2:21">
      <c r="B657" s="483"/>
      <c r="C657" s="484"/>
      <c r="D657" s="484"/>
      <c r="E657" s="484"/>
      <c r="F657" s="484"/>
      <c r="G657" s="484"/>
      <c r="H657" s="484"/>
      <c r="I657" s="484"/>
      <c r="J657" s="484"/>
      <c r="K657" s="484"/>
      <c r="L657" s="484"/>
      <c r="M657" s="484"/>
      <c r="N657" s="484"/>
      <c r="O657" s="484"/>
      <c r="P657" s="484"/>
      <c r="Q657" s="484"/>
      <c r="R657" s="484"/>
      <c r="S657" s="484"/>
      <c r="T657" s="484"/>
      <c r="U657" s="485"/>
    </row>
    <row r="658" spans="2:21">
      <c r="B658" s="486"/>
      <c r="C658" s="487"/>
      <c r="D658" s="487"/>
      <c r="E658" s="487"/>
      <c r="F658" s="487"/>
      <c r="G658" s="487"/>
      <c r="H658" s="487"/>
      <c r="I658" s="487"/>
      <c r="J658" s="487"/>
      <c r="K658" s="487"/>
      <c r="L658" s="487"/>
      <c r="M658" s="487"/>
      <c r="N658" s="487"/>
      <c r="O658" s="487"/>
      <c r="P658" s="487"/>
      <c r="Q658" s="487"/>
      <c r="R658" s="487"/>
      <c r="S658" s="487"/>
      <c r="T658" s="487"/>
      <c r="U658" s="488"/>
    </row>
    <row r="659" spans="2:21">
      <c r="B659" s="486"/>
      <c r="C659" s="487"/>
      <c r="D659" s="487"/>
      <c r="E659" s="487"/>
      <c r="F659" s="487"/>
      <c r="G659" s="487"/>
      <c r="H659" s="487"/>
      <c r="I659" s="487"/>
      <c r="J659" s="487"/>
      <c r="K659" s="487"/>
      <c r="L659" s="487"/>
      <c r="M659" s="487"/>
      <c r="N659" s="487"/>
      <c r="O659" s="487"/>
      <c r="P659" s="487"/>
      <c r="Q659" s="487"/>
      <c r="R659" s="487"/>
      <c r="S659" s="487"/>
      <c r="T659" s="487"/>
      <c r="U659" s="488"/>
    </row>
    <row r="660" spans="2:21">
      <c r="B660" s="486"/>
      <c r="C660" s="487"/>
      <c r="D660" s="487"/>
      <c r="E660" s="487"/>
      <c r="F660" s="487"/>
      <c r="G660" s="487"/>
      <c r="H660" s="487"/>
      <c r="I660" s="487"/>
      <c r="J660" s="487"/>
      <c r="K660" s="487"/>
      <c r="L660" s="487"/>
      <c r="M660" s="487"/>
      <c r="N660" s="487"/>
      <c r="O660" s="487"/>
      <c r="P660" s="487"/>
      <c r="Q660" s="487"/>
      <c r="R660" s="487"/>
      <c r="S660" s="487"/>
      <c r="T660" s="487"/>
      <c r="U660" s="488"/>
    </row>
    <row r="661" spans="2:21">
      <c r="B661" s="486"/>
      <c r="C661" s="487"/>
      <c r="D661" s="487"/>
      <c r="E661" s="487"/>
      <c r="F661" s="487"/>
      <c r="G661" s="487"/>
      <c r="H661" s="487"/>
      <c r="I661" s="487"/>
      <c r="J661" s="487"/>
      <c r="K661" s="487"/>
      <c r="L661" s="487"/>
      <c r="M661" s="487"/>
      <c r="N661" s="487"/>
      <c r="O661" s="487"/>
      <c r="P661" s="487"/>
      <c r="Q661" s="487"/>
      <c r="R661" s="487"/>
      <c r="S661" s="487"/>
      <c r="T661" s="487"/>
      <c r="U661" s="488"/>
    </row>
    <row r="662" spans="2:21">
      <c r="B662" s="486"/>
      <c r="C662" s="487"/>
      <c r="D662" s="487"/>
      <c r="E662" s="487"/>
      <c r="F662" s="487"/>
      <c r="G662" s="487"/>
      <c r="H662" s="487"/>
      <c r="I662" s="487"/>
      <c r="J662" s="487"/>
      <c r="K662" s="487"/>
      <c r="L662" s="487"/>
      <c r="M662" s="487"/>
      <c r="N662" s="487"/>
      <c r="O662" s="487"/>
      <c r="P662" s="487"/>
      <c r="Q662" s="487"/>
      <c r="R662" s="487"/>
      <c r="S662" s="487"/>
      <c r="T662" s="487"/>
      <c r="U662" s="488"/>
    </row>
    <row r="663" spans="2:21" ht="15.75" thickBot="1">
      <c r="B663" s="489"/>
      <c r="C663" s="490"/>
      <c r="D663" s="490"/>
      <c r="E663" s="490"/>
      <c r="F663" s="490"/>
      <c r="G663" s="490"/>
      <c r="H663" s="490"/>
      <c r="I663" s="490"/>
      <c r="J663" s="490"/>
      <c r="K663" s="490"/>
      <c r="L663" s="490"/>
      <c r="M663" s="490"/>
      <c r="N663" s="490"/>
      <c r="O663" s="490"/>
      <c r="P663" s="490"/>
      <c r="Q663" s="490"/>
      <c r="R663" s="490"/>
      <c r="S663" s="490"/>
      <c r="T663" s="490"/>
      <c r="U663" s="491"/>
    </row>
    <row r="664" spans="2:21">
      <c r="B664" s="80"/>
      <c r="C664" s="80"/>
      <c r="D664" s="80"/>
      <c r="E664" s="80"/>
      <c r="F664" s="80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  <c r="U664" s="80"/>
    </row>
    <row r="665" spans="2:21">
      <c r="B665" s="23"/>
      <c r="G665" s="35"/>
      <c r="H665" s="35"/>
      <c r="N665" s="35"/>
      <c r="P665" s="35"/>
    </row>
    <row r="666" spans="2:21">
      <c r="H666" s="36"/>
      <c r="I666" s="626" t="s">
        <v>37</v>
      </c>
      <c r="J666" s="626"/>
      <c r="K666" s="626"/>
      <c r="L666" s="626"/>
      <c r="M666" s="626"/>
      <c r="N666" s="626"/>
      <c r="Q666" s="626" t="s">
        <v>38</v>
      </c>
      <c r="R666" s="626"/>
      <c r="S666" s="626"/>
      <c r="T666" s="626"/>
      <c r="U666" s="626"/>
    </row>
    <row r="667" spans="2:21">
      <c r="B667" s="642" t="s">
        <v>39</v>
      </c>
      <c r="C667" s="642"/>
      <c r="D667" s="642"/>
      <c r="E667" s="642"/>
      <c r="F667" s="642"/>
      <c r="G667" s="37"/>
      <c r="H667" s="37"/>
      <c r="I667" s="627"/>
      <c r="J667" s="627"/>
      <c r="K667" s="627"/>
      <c r="L667" s="627"/>
      <c r="M667" s="627"/>
      <c r="N667" s="627"/>
      <c r="O667" s="37"/>
      <c r="P667" s="37"/>
      <c r="Q667" s="629" t="s">
        <v>1</v>
      </c>
      <c r="R667" s="629"/>
      <c r="S667" s="629"/>
      <c r="T667" s="629"/>
      <c r="U667" s="629"/>
    </row>
    <row r="668" spans="2:21">
      <c r="B668" s="629"/>
      <c r="C668" s="629"/>
      <c r="D668" s="629"/>
      <c r="E668" s="629"/>
      <c r="F668" s="629"/>
      <c r="G668" s="137"/>
      <c r="H668" s="137"/>
      <c r="I668" s="627"/>
      <c r="J668" s="627"/>
      <c r="K668" s="627"/>
      <c r="L668" s="627"/>
      <c r="M668" s="627"/>
      <c r="N668" s="627"/>
      <c r="O668" s="137"/>
      <c r="P668" s="137"/>
      <c r="Q668" s="629"/>
      <c r="R668" s="629"/>
      <c r="S668" s="629"/>
      <c r="T668" s="629"/>
      <c r="U668" s="629"/>
    </row>
    <row r="669" spans="2:21">
      <c r="B669" s="629"/>
      <c r="C669" s="629"/>
      <c r="D669" s="629"/>
      <c r="E669" s="629"/>
      <c r="F669" s="629"/>
      <c r="G669" s="137"/>
      <c r="H669" s="137"/>
      <c r="I669" s="627"/>
      <c r="J669" s="627"/>
      <c r="K669" s="627"/>
      <c r="L669" s="627"/>
      <c r="M669" s="627"/>
      <c r="N669" s="627"/>
      <c r="O669" s="137"/>
      <c r="P669" s="137"/>
      <c r="Q669" s="629"/>
      <c r="R669" s="629"/>
      <c r="S669" s="629"/>
      <c r="T669" s="629"/>
      <c r="U669" s="629"/>
    </row>
    <row r="670" spans="2:21">
      <c r="B670" s="629"/>
      <c r="C670" s="629"/>
      <c r="D670" s="629"/>
      <c r="E670" s="629"/>
      <c r="F670" s="629"/>
      <c r="G670" s="137"/>
      <c r="H670" s="137"/>
      <c r="I670" s="627"/>
      <c r="J670" s="627"/>
      <c r="K670" s="627"/>
      <c r="L670" s="627"/>
      <c r="M670" s="627"/>
      <c r="N670" s="627"/>
      <c r="O670" s="137"/>
      <c r="P670" s="137"/>
      <c r="Q670" s="629"/>
      <c r="R670" s="629"/>
      <c r="S670" s="629"/>
      <c r="T670" s="629"/>
      <c r="U670" s="629"/>
    </row>
    <row r="671" spans="2:21" ht="15.75" thickBot="1">
      <c r="B671" s="482"/>
      <c r="C671" s="482"/>
      <c r="D671" s="482"/>
      <c r="E671" s="482"/>
      <c r="F671" s="482"/>
      <c r="I671" s="628"/>
      <c r="J671" s="628"/>
      <c r="K671" s="628"/>
      <c r="L671" s="628"/>
      <c r="M671" s="628"/>
      <c r="N671" s="628"/>
      <c r="Q671" s="482"/>
      <c r="R671" s="482"/>
      <c r="S671" s="482"/>
      <c r="T671" s="482"/>
      <c r="U671" s="482"/>
    </row>
    <row r="672" spans="2:21">
      <c r="B672" s="630" t="s">
        <v>88</v>
      </c>
      <c r="C672" s="630"/>
      <c r="D672" s="630"/>
      <c r="E672" s="630"/>
      <c r="F672" s="630"/>
      <c r="I672" s="630" t="s">
        <v>89</v>
      </c>
      <c r="J672" s="630"/>
      <c r="K672" s="630"/>
      <c r="L672" s="630"/>
      <c r="M672" s="630"/>
      <c r="N672" s="630"/>
      <c r="Q672" s="631" t="s">
        <v>90</v>
      </c>
      <c r="R672" s="631"/>
      <c r="S672" s="631"/>
      <c r="T672" s="631"/>
      <c r="U672" s="631"/>
    </row>
    <row r="673" spans="2:21">
      <c r="B673" s="637" t="s">
        <v>91</v>
      </c>
      <c r="C673" s="637"/>
      <c r="D673" s="637"/>
      <c r="E673" s="637"/>
      <c r="F673" s="637"/>
      <c r="I673" s="632" t="s">
        <v>92</v>
      </c>
      <c r="J673" s="632"/>
      <c r="K673" s="632"/>
      <c r="L673" s="632"/>
      <c r="M673" s="632"/>
      <c r="N673" s="632"/>
      <c r="O673" s="151"/>
      <c r="P673" s="151"/>
      <c r="Q673" s="632" t="s">
        <v>93</v>
      </c>
      <c r="R673" s="632"/>
      <c r="S673" s="632"/>
      <c r="T673" s="632"/>
      <c r="U673" s="632"/>
    </row>
    <row r="674" spans="2:21">
      <c r="B674" s="23"/>
    </row>
    <row r="675" spans="2:21">
      <c r="B675" s="23"/>
      <c r="I675" s="626" t="s">
        <v>41</v>
      </c>
      <c r="J675" s="626"/>
      <c r="K675" s="626"/>
      <c r="L675" s="626"/>
      <c r="M675" s="626"/>
      <c r="N675" s="626"/>
    </row>
    <row r="676" spans="2:21">
      <c r="B676" s="302" t="s">
        <v>118</v>
      </c>
      <c r="C676" s="302"/>
      <c r="D676" s="302"/>
      <c r="E676" s="302"/>
      <c r="F676" s="302"/>
      <c r="I676" s="302" t="s">
        <v>40</v>
      </c>
      <c r="J676" s="302"/>
      <c r="K676" s="302"/>
      <c r="L676" s="302"/>
      <c r="M676" s="302"/>
      <c r="N676" s="302"/>
      <c r="Q676" s="302" t="s">
        <v>42</v>
      </c>
      <c r="R676" s="302"/>
      <c r="S676" s="302"/>
      <c r="T676" s="302"/>
      <c r="U676" s="302"/>
    </row>
    <row r="677" spans="2:21">
      <c r="B677" s="629"/>
      <c r="C677" s="629"/>
      <c r="D677" s="629"/>
      <c r="E677" s="629"/>
      <c r="F677" s="629"/>
      <c r="I677" s="302"/>
      <c r="J677" s="302"/>
      <c r="K677" s="302"/>
      <c r="L677" s="302"/>
      <c r="M677" s="302"/>
      <c r="N677" s="302"/>
      <c r="Q677" s="629"/>
      <c r="R677" s="629"/>
      <c r="S677" s="629"/>
      <c r="T677" s="629"/>
      <c r="U677" s="629"/>
    </row>
    <row r="678" spans="2:21">
      <c r="B678" s="629"/>
      <c r="C678" s="629"/>
      <c r="D678" s="629"/>
      <c r="E678" s="629"/>
      <c r="F678" s="629"/>
      <c r="I678" s="302"/>
      <c r="J678" s="302"/>
      <c r="K678" s="302"/>
      <c r="L678" s="302"/>
      <c r="M678" s="302"/>
      <c r="N678" s="302"/>
      <c r="Q678" s="629"/>
      <c r="R678" s="629"/>
      <c r="S678" s="629"/>
      <c r="T678" s="629"/>
      <c r="U678" s="629"/>
    </row>
    <row r="679" spans="2:21">
      <c r="B679" s="629"/>
      <c r="C679" s="629"/>
      <c r="D679" s="629"/>
      <c r="E679" s="629"/>
      <c r="F679" s="629"/>
      <c r="I679" s="302"/>
      <c r="J679" s="302"/>
      <c r="K679" s="302"/>
      <c r="L679" s="302"/>
      <c r="M679" s="302"/>
      <c r="N679" s="302"/>
      <c r="Q679" s="629"/>
      <c r="R679" s="629"/>
      <c r="S679" s="629"/>
      <c r="T679" s="629"/>
      <c r="U679" s="629"/>
    </row>
    <row r="680" spans="2:21" ht="15.75" thickBot="1">
      <c r="B680" s="482"/>
      <c r="C680" s="482"/>
      <c r="D680" s="482"/>
      <c r="E680" s="482"/>
      <c r="F680" s="482"/>
      <c r="G680" s="38"/>
      <c r="H680" s="38"/>
      <c r="I680" s="633"/>
      <c r="J680" s="633"/>
      <c r="K680" s="633"/>
      <c r="L680" s="633"/>
      <c r="M680" s="633"/>
      <c r="N680" s="633"/>
      <c r="O680" s="38"/>
      <c r="P680" s="38"/>
      <c r="Q680" s="482"/>
      <c r="R680" s="482"/>
      <c r="S680" s="482"/>
      <c r="T680" s="482"/>
      <c r="U680" s="482"/>
    </row>
    <row r="681" spans="2:21">
      <c r="B681" s="630" t="s">
        <v>94</v>
      </c>
      <c r="C681" s="630"/>
      <c r="D681" s="630"/>
      <c r="E681" s="630"/>
      <c r="F681" s="630"/>
      <c r="G681" s="152"/>
      <c r="H681" s="152"/>
      <c r="I681" s="630" t="s">
        <v>95</v>
      </c>
      <c r="J681" s="630"/>
      <c r="K681" s="630"/>
      <c r="L681" s="630"/>
      <c r="M681" s="630"/>
      <c r="N681" s="630"/>
      <c r="O681" s="38"/>
      <c r="P681" s="38"/>
      <c r="Q681" s="630" t="s">
        <v>96</v>
      </c>
      <c r="R681" s="630"/>
      <c r="S681" s="630"/>
      <c r="T681" s="630"/>
      <c r="U681" s="630"/>
    </row>
    <row r="682" spans="2:21" s="269" customFormat="1" ht="33" customHeight="1">
      <c r="B682" s="610" t="s">
        <v>97</v>
      </c>
      <c r="C682" s="610"/>
      <c r="D682" s="610"/>
      <c r="E682" s="610"/>
      <c r="F682" s="610"/>
      <c r="I682" s="610" t="s">
        <v>98</v>
      </c>
      <c r="J682" s="610"/>
      <c r="K682" s="610"/>
      <c r="L682" s="610"/>
      <c r="M682" s="610"/>
      <c r="N682" s="610"/>
      <c r="Q682" s="610" t="s">
        <v>99</v>
      </c>
      <c r="R682" s="610"/>
      <c r="S682" s="610"/>
      <c r="T682" s="610"/>
      <c r="U682" s="610"/>
    </row>
    <row r="683" spans="2:21">
      <c r="B683" s="153"/>
      <c r="C683" s="153"/>
      <c r="D683" s="153"/>
      <c r="E683" s="153"/>
      <c r="F683" s="153"/>
      <c r="I683" s="154"/>
      <c r="J683" s="154"/>
      <c r="K683" s="154"/>
      <c r="L683" s="154"/>
      <c r="M683" s="154"/>
      <c r="N683" s="154"/>
      <c r="Q683" s="154"/>
      <c r="R683" s="154"/>
      <c r="S683" s="154"/>
      <c r="T683" s="154"/>
      <c r="U683" s="154"/>
    </row>
    <row r="684" spans="2:21">
      <c r="B684" s="153"/>
      <c r="C684" s="153"/>
      <c r="D684" s="153"/>
      <c r="E684" s="153"/>
      <c r="F684" s="153"/>
      <c r="I684" s="154"/>
      <c r="J684" s="154"/>
      <c r="K684" s="154"/>
      <c r="L684" s="154"/>
      <c r="M684" s="154"/>
      <c r="N684" s="154"/>
      <c r="Q684" s="154"/>
      <c r="R684" s="154"/>
      <c r="S684" s="154"/>
      <c r="T684" s="154"/>
      <c r="U684" s="154"/>
    </row>
    <row r="685" spans="2:21">
      <c r="B685" s="153"/>
      <c r="C685" s="153"/>
      <c r="D685" s="153"/>
      <c r="E685" s="153"/>
      <c r="F685" s="153"/>
      <c r="I685" s="154"/>
      <c r="J685" s="154"/>
      <c r="K685" s="154"/>
      <c r="L685" s="154"/>
      <c r="M685" s="154"/>
      <c r="N685" s="154"/>
      <c r="Q685" s="154"/>
      <c r="R685" s="154"/>
      <c r="S685" s="154"/>
      <c r="T685" s="154"/>
      <c r="U685" s="154"/>
    </row>
    <row r="686" spans="2:21">
      <c r="B686" s="153"/>
      <c r="C686" s="153"/>
      <c r="D686" s="153"/>
      <c r="E686" s="153"/>
      <c r="F686" s="153"/>
      <c r="I686" s="154"/>
      <c r="J686" s="154"/>
      <c r="K686" s="154"/>
      <c r="L686" s="154"/>
      <c r="M686" s="154"/>
      <c r="N686" s="154"/>
      <c r="Q686" s="154"/>
      <c r="R686" s="154"/>
      <c r="S686" s="154"/>
      <c r="T686" s="154"/>
      <c r="U686" s="154"/>
    </row>
    <row r="687" spans="2:21">
      <c r="B687" s="153"/>
      <c r="C687" s="153"/>
      <c r="D687" s="153"/>
      <c r="E687" s="153"/>
      <c r="F687" s="153"/>
      <c r="I687" s="154"/>
      <c r="J687" s="154"/>
      <c r="K687" s="154"/>
      <c r="L687" s="154"/>
      <c r="M687" s="154"/>
      <c r="N687" s="154"/>
      <c r="Q687" s="154"/>
      <c r="R687" s="154"/>
      <c r="S687" s="154"/>
      <c r="T687" s="154"/>
      <c r="U687" s="154"/>
    </row>
    <row r="688" spans="2:21">
      <c r="B688" s="153"/>
      <c r="C688" s="153"/>
      <c r="D688" s="153"/>
      <c r="E688" s="153"/>
      <c r="F688" s="153"/>
      <c r="I688" s="154"/>
      <c r="J688" s="154"/>
      <c r="K688" s="154"/>
      <c r="L688" s="154"/>
      <c r="M688" s="154"/>
      <c r="N688" s="154"/>
      <c r="Q688" s="154"/>
      <c r="R688" s="154"/>
      <c r="S688" s="154"/>
      <c r="T688" s="154"/>
      <c r="U688" s="154"/>
    </row>
    <row r="689" spans="1:21">
      <c r="B689" s="153"/>
      <c r="C689" s="153"/>
      <c r="D689" s="153"/>
      <c r="E689" s="153"/>
      <c r="F689" s="153"/>
      <c r="I689" s="154"/>
      <c r="J689" s="154"/>
      <c r="K689" s="154"/>
      <c r="L689" s="154"/>
      <c r="M689" s="154"/>
      <c r="N689" s="154"/>
      <c r="Q689" s="154"/>
      <c r="R689" s="154"/>
      <c r="S689" s="154"/>
      <c r="T689" s="154"/>
      <c r="U689" s="154"/>
    </row>
    <row r="690" spans="1:21">
      <c r="B690" s="153"/>
      <c r="C690" s="153"/>
      <c r="D690" s="153"/>
      <c r="E690" s="153"/>
      <c r="F690" s="153"/>
      <c r="I690" s="154"/>
      <c r="J690" s="154"/>
      <c r="K690" s="154"/>
      <c r="L690" s="154"/>
      <c r="M690" s="154"/>
      <c r="N690" s="154"/>
      <c r="Q690" s="154"/>
      <c r="R690" s="154"/>
      <c r="S690" s="154"/>
      <c r="T690" s="154"/>
      <c r="U690" s="154"/>
    </row>
    <row r="691" spans="1:21">
      <c r="B691" s="153"/>
      <c r="C691" s="153"/>
      <c r="D691" s="153"/>
      <c r="E691" s="153"/>
      <c r="F691" s="153"/>
      <c r="I691" s="154"/>
      <c r="J691" s="154"/>
      <c r="K691" s="154"/>
      <c r="L691" s="154"/>
      <c r="M691" s="154"/>
      <c r="N691" s="154"/>
      <c r="Q691" s="154"/>
      <c r="R691" s="154"/>
      <c r="S691" s="154"/>
      <c r="T691" s="154"/>
      <c r="U691" s="154"/>
    </row>
    <row r="692" spans="1:21">
      <c r="B692" s="23"/>
    </row>
    <row r="693" spans="1:21"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21"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21"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21"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21"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21" ht="25.5" customHeight="1">
      <c r="B698" s="446" t="s">
        <v>0</v>
      </c>
      <c r="C698" s="446"/>
      <c r="D698" s="446"/>
      <c r="E698" s="446"/>
      <c r="F698" s="446"/>
      <c r="G698" s="446"/>
      <c r="H698" s="446"/>
      <c r="I698" s="446"/>
      <c r="J698" s="446"/>
      <c r="K698" s="446"/>
      <c r="L698" s="446"/>
      <c r="M698" s="446"/>
      <c r="N698" s="446"/>
      <c r="O698" s="446"/>
      <c r="P698" s="446"/>
      <c r="Q698" s="446"/>
      <c r="R698" s="446"/>
      <c r="S698" s="446"/>
      <c r="T698" s="446"/>
      <c r="U698" s="446"/>
    </row>
    <row r="699" spans="1:21">
      <c r="F699" t="s">
        <v>1</v>
      </c>
    </row>
    <row r="700" spans="1:21" ht="21.75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15.75" thickBot="1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5" customHeight="1">
      <c r="B702" s="463" t="s">
        <v>2</v>
      </c>
      <c r="C702" s="464"/>
      <c r="D702" s="464"/>
      <c r="E702" s="464"/>
      <c r="F702" s="465"/>
      <c r="G702" s="466" t="s">
        <v>123</v>
      </c>
      <c r="H702" s="467"/>
      <c r="I702" s="467"/>
      <c r="J702" s="467"/>
      <c r="K702" s="467"/>
      <c r="L702" s="467"/>
      <c r="M702" s="467"/>
      <c r="N702" s="467"/>
      <c r="O702" s="467"/>
      <c r="P702" s="467"/>
      <c r="Q702" s="467"/>
      <c r="R702" s="467"/>
      <c r="S702" s="467"/>
      <c r="T702" s="467"/>
      <c r="U702" s="468"/>
    </row>
    <row r="703" spans="1:21">
      <c r="A703" s="4"/>
      <c r="B703" s="469" t="s">
        <v>3</v>
      </c>
      <c r="C703" s="470"/>
      <c r="D703" s="470"/>
      <c r="E703" s="470"/>
      <c r="F703" s="471"/>
      <c r="G703" s="472" t="s">
        <v>100</v>
      </c>
      <c r="H703" s="473"/>
      <c r="I703" s="473"/>
      <c r="J703" s="473"/>
      <c r="K703" s="473"/>
      <c r="L703" s="473"/>
      <c r="M703" s="473"/>
      <c r="N703" s="473"/>
      <c r="O703" s="473"/>
      <c r="P703" s="473"/>
      <c r="Q703" s="473"/>
      <c r="R703" s="473"/>
      <c r="S703" s="473"/>
      <c r="T703" s="473"/>
      <c r="U703" s="474"/>
    </row>
    <row r="704" spans="1:21">
      <c r="A704" s="4"/>
      <c r="B704" s="463" t="s">
        <v>4</v>
      </c>
      <c r="C704" s="464"/>
      <c r="D704" s="464"/>
      <c r="E704" s="464"/>
      <c r="F704" s="465"/>
      <c r="G704" s="475" t="s">
        <v>43</v>
      </c>
      <c r="H704" s="476"/>
      <c r="I704" s="476"/>
      <c r="J704" s="476"/>
      <c r="K704" s="476"/>
      <c r="L704" s="476"/>
      <c r="M704" s="476"/>
      <c r="N704" s="476"/>
      <c r="O704" s="476"/>
      <c r="P704" s="476"/>
      <c r="Q704" s="476"/>
      <c r="R704" s="476"/>
      <c r="S704" s="476"/>
      <c r="T704" s="476"/>
      <c r="U704" s="477"/>
    </row>
    <row r="705" spans="1:21" ht="15" customHeight="1">
      <c r="A705" s="4"/>
      <c r="B705" s="463" t="s">
        <v>5</v>
      </c>
      <c r="C705" s="464"/>
      <c r="D705" s="464"/>
      <c r="E705" s="464"/>
      <c r="F705" s="465"/>
      <c r="G705" s="475" t="s">
        <v>63</v>
      </c>
      <c r="H705" s="476"/>
      <c r="I705" s="476"/>
      <c r="J705" s="476"/>
      <c r="K705" s="476"/>
      <c r="L705" s="476"/>
      <c r="M705" s="476"/>
      <c r="N705" s="476"/>
      <c r="O705" s="476"/>
      <c r="P705" s="476"/>
      <c r="Q705" s="476"/>
      <c r="R705" s="476"/>
      <c r="S705" s="476"/>
      <c r="T705" s="476"/>
      <c r="U705" s="477"/>
    </row>
    <row r="706" spans="1:21" ht="15" customHeight="1">
      <c r="A706" s="4"/>
      <c r="B706" s="463" t="s">
        <v>6</v>
      </c>
      <c r="C706" s="464"/>
      <c r="D706" s="464"/>
      <c r="E706" s="464"/>
      <c r="F706" s="465"/>
      <c r="G706" s="600" t="s">
        <v>7</v>
      </c>
      <c r="H706" s="601"/>
      <c r="I706" s="590"/>
      <c r="J706" s="591"/>
      <c r="K706" s="591"/>
      <c r="L706" s="592"/>
      <c r="M706" s="5" t="s">
        <v>8</v>
      </c>
      <c r="N706" s="590">
        <v>1344927.5</v>
      </c>
      <c r="O706" s="591"/>
      <c r="P706" s="591"/>
      <c r="Q706" s="592"/>
      <c r="R706" s="602" t="s">
        <v>9</v>
      </c>
      <c r="S706" s="601"/>
      <c r="T706" s="590"/>
      <c r="U706" s="603"/>
    </row>
    <row r="707" spans="1:21">
      <c r="A707" s="4"/>
      <c r="B707" s="463" t="s">
        <v>10</v>
      </c>
      <c r="C707" s="464"/>
      <c r="D707" s="464"/>
      <c r="E707" s="464"/>
      <c r="F707" s="465"/>
      <c r="G707" s="588" t="s">
        <v>7</v>
      </c>
      <c r="H707" s="589"/>
      <c r="I707" s="590"/>
      <c r="J707" s="591"/>
      <c r="K707" s="591"/>
      <c r="L707" s="592"/>
      <c r="M707" s="5" t="s">
        <v>8</v>
      </c>
      <c r="N707" s="593">
        <v>1344927.5</v>
      </c>
      <c r="O707" s="594"/>
      <c r="P707" s="594"/>
      <c r="Q707" s="595"/>
      <c r="R707" s="596"/>
      <c r="S707" s="588"/>
      <c r="T707" s="588"/>
      <c r="U707" s="597"/>
    </row>
    <row r="708" spans="1:21" ht="15.75" thickBot="1">
      <c r="A708" s="4"/>
      <c r="B708" s="463" t="s">
        <v>11</v>
      </c>
      <c r="C708" s="464"/>
      <c r="D708" s="464"/>
      <c r="E708" s="464"/>
      <c r="F708" s="465"/>
      <c r="G708" s="559" t="s">
        <v>109</v>
      </c>
      <c r="H708" s="560"/>
      <c r="I708" s="560"/>
      <c r="J708" s="560"/>
      <c r="K708" s="560"/>
      <c r="L708" s="560"/>
      <c r="M708" s="560"/>
      <c r="N708" s="560"/>
      <c r="O708" s="560"/>
      <c r="P708" s="560"/>
      <c r="Q708" s="560"/>
      <c r="R708" s="560"/>
      <c r="S708" s="560"/>
      <c r="T708" s="560"/>
      <c r="U708" s="561"/>
    </row>
    <row r="709" spans="1:21" ht="15.75" customHeight="1" thickBot="1">
      <c r="A709" s="4"/>
      <c r="B709" s="562" t="s">
        <v>12</v>
      </c>
      <c r="C709" s="563"/>
      <c r="D709" s="563"/>
      <c r="E709" s="563"/>
      <c r="F709" s="564"/>
      <c r="G709" s="565" t="s">
        <v>64</v>
      </c>
      <c r="H709" s="566"/>
      <c r="I709" s="566"/>
      <c r="J709" s="566"/>
      <c r="K709" s="566"/>
      <c r="L709" s="566"/>
      <c r="M709" s="566"/>
      <c r="N709" s="566"/>
      <c r="O709" s="566"/>
      <c r="P709" s="566"/>
      <c r="Q709" s="566"/>
      <c r="R709" s="566"/>
      <c r="S709" s="566"/>
      <c r="T709" s="566"/>
      <c r="U709" s="567"/>
    </row>
    <row r="710" spans="1:21" ht="15.75" thickBot="1">
      <c r="B710" s="568"/>
      <c r="C710" s="568"/>
      <c r="D710" s="568"/>
      <c r="E710" s="568"/>
      <c r="F710" s="568"/>
      <c r="G710" s="568"/>
      <c r="H710" s="568"/>
      <c r="I710" s="568"/>
      <c r="J710" s="568"/>
      <c r="K710" s="568"/>
      <c r="L710" s="568"/>
      <c r="M710" s="568"/>
      <c r="N710" s="568"/>
      <c r="O710" s="568"/>
      <c r="P710" s="568"/>
      <c r="Q710" s="568"/>
      <c r="R710" s="568"/>
      <c r="S710" s="568"/>
      <c r="T710" s="568"/>
      <c r="U710" s="568"/>
    </row>
    <row r="711" spans="1:21" ht="16.5" thickBot="1">
      <c r="A711" s="4"/>
      <c r="B711" s="516" t="s">
        <v>13</v>
      </c>
      <c r="C711" s="516"/>
      <c r="D711" s="517"/>
      <c r="E711" s="516" t="s">
        <v>14</v>
      </c>
      <c r="F711" s="517"/>
      <c r="G711" s="521" t="s">
        <v>15</v>
      </c>
      <c r="H711" s="522"/>
      <c r="I711" s="522"/>
      <c r="J711" s="522"/>
      <c r="K711" s="522"/>
      <c r="L711" s="522"/>
      <c r="M711" s="522"/>
      <c r="N711" s="522"/>
      <c r="O711" s="522"/>
      <c r="P711" s="522"/>
      <c r="Q711" s="522"/>
      <c r="R711" s="522"/>
      <c r="S711" s="522"/>
      <c r="T711" s="522"/>
      <c r="U711" s="523"/>
    </row>
    <row r="712" spans="1:21" ht="15.75" thickBot="1">
      <c r="A712" s="4"/>
      <c r="B712" s="519"/>
      <c r="C712" s="519"/>
      <c r="D712" s="520"/>
      <c r="E712" s="519"/>
      <c r="F712" s="520"/>
      <c r="G712" s="524" t="s">
        <v>16</v>
      </c>
      <c r="H712" s="525"/>
      <c r="I712" s="318" t="s">
        <v>17</v>
      </c>
      <c r="J712" s="319"/>
      <c r="K712" s="319"/>
      <c r="L712" s="319"/>
      <c r="M712" s="319"/>
      <c r="N712" s="320"/>
      <c r="O712" s="573" t="s">
        <v>18</v>
      </c>
      <c r="P712" s="574"/>
      <c r="Q712" s="574"/>
      <c r="R712" s="574"/>
      <c r="S712" s="574"/>
      <c r="T712" s="574"/>
      <c r="U712" s="575"/>
    </row>
    <row r="713" spans="1:21">
      <c r="A713" s="4"/>
      <c r="B713" s="519"/>
      <c r="C713" s="519"/>
      <c r="D713" s="520"/>
      <c r="E713" s="519"/>
      <c r="F713" s="520"/>
      <c r="G713" s="526"/>
      <c r="H713" s="527"/>
      <c r="I713" s="524" t="s">
        <v>19</v>
      </c>
      <c r="J713" s="576"/>
      <c r="K713" s="576"/>
      <c r="L713" s="524" t="s">
        <v>20</v>
      </c>
      <c r="M713" s="576"/>
      <c r="N713" s="525"/>
      <c r="O713" s="578" t="s">
        <v>19</v>
      </c>
      <c r="P713" s="579"/>
      <c r="Q713" s="579"/>
      <c r="R713" s="524" t="s">
        <v>20</v>
      </c>
      <c r="S713" s="576"/>
      <c r="T713" s="576"/>
      <c r="U713" s="535" t="s">
        <v>21</v>
      </c>
    </row>
    <row r="714" spans="1:21" ht="15.75" thickBot="1">
      <c r="A714" s="4"/>
      <c r="B714" s="569"/>
      <c r="C714" s="569"/>
      <c r="D714" s="570"/>
      <c r="E714" s="519"/>
      <c r="F714" s="520"/>
      <c r="G714" s="571"/>
      <c r="H714" s="572"/>
      <c r="I714" s="571"/>
      <c r="J714" s="577"/>
      <c r="K714" s="577"/>
      <c r="L714" s="571"/>
      <c r="M714" s="577"/>
      <c r="N714" s="572"/>
      <c r="O714" s="571"/>
      <c r="P714" s="577"/>
      <c r="Q714" s="577"/>
      <c r="R714" s="571"/>
      <c r="S714" s="577"/>
      <c r="T714" s="577"/>
      <c r="U714" s="536"/>
    </row>
    <row r="715" spans="1:21">
      <c r="A715" s="23"/>
      <c r="B715" s="580" t="s">
        <v>45</v>
      </c>
      <c r="C715" s="581"/>
      <c r="D715" s="582"/>
      <c r="E715" s="583"/>
      <c r="F715" s="584"/>
      <c r="G715" s="585"/>
      <c r="H715" s="609"/>
      <c r="I715" s="583"/>
      <c r="J715" s="587"/>
      <c r="K715" s="587"/>
      <c r="L715" s="587"/>
      <c r="M715" s="587"/>
      <c r="N715" s="587"/>
      <c r="O715" s="585"/>
      <c r="P715" s="587"/>
      <c r="Q715" s="587"/>
      <c r="R715" s="587"/>
      <c r="S715" s="587"/>
      <c r="T715" s="587"/>
      <c r="U715" s="160"/>
    </row>
    <row r="716" spans="1:21">
      <c r="A716" s="23"/>
      <c r="B716" s="551" t="s">
        <v>46</v>
      </c>
      <c r="C716" s="552"/>
      <c r="D716" s="553"/>
      <c r="E716" s="543" t="s">
        <v>59</v>
      </c>
      <c r="F716" s="507"/>
      <c r="G716" s="508">
        <v>960</v>
      </c>
      <c r="H716" s="509"/>
      <c r="I716" s="274">
        <v>0</v>
      </c>
      <c r="J716" s="510"/>
      <c r="K716" s="537"/>
      <c r="L716" s="274">
        <v>0</v>
      </c>
      <c r="M716" s="275"/>
      <c r="N716" s="276"/>
      <c r="O716" s="508">
        <f>+I716+O599</f>
        <v>960</v>
      </c>
      <c r="P716" s="510"/>
      <c r="Q716" s="510"/>
      <c r="R716" s="508">
        <f>+L716+R599</f>
        <v>960</v>
      </c>
      <c r="S716" s="510"/>
      <c r="T716" s="510"/>
      <c r="U716" s="162">
        <f>+R716/G716</f>
        <v>1</v>
      </c>
    </row>
    <row r="717" spans="1:21">
      <c r="A717" s="23"/>
      <c r="B717" s="551" t="s">
        <v>47</v>
      </c>
      <c r="C717" s="552"/>
      <c r="D717" s="553"/>
      <c r="E717" s="543" t="s">
        <v>60</v>
      </c>
      <c r="F717" s="507"/>
      <c r="G717" s="508">
        <v>120</v>
      </c>
      <c r="H717" s="537"/>
      <c r="I717" s="274">
        <v>0</v>
      </c>
      <c r="J717" s="510"/>
      <c r="K717" s="537"/>
      <c r="L717" s="274">
        <v>0</v>
      </c>
      <c r="M717" s="275"/>
      <c r="N717" s="276"/>
      <c r="O717" s="508">
        <f>+I717+O600</f>
        <v>120</v>
      </c>
      <c r="P717" s="510"/>
      <c r="Q717" s="510"/>
      <c r="R717" s="508">
        <f>+L717+R600</f>
        <v>120</v>
      </c>
      <c r="S717" s="510"/>
      <c r="T717" s="510"/>
      <c r="U717" s="162">
        <f>+R717/G717</f>
        <v>1</v>
      </c>
    </row>
    <row r="718" spans="1:21">
      <c r="A718" s="23"/>
      <c r="B718" s="54" t="s">
        <v>48</v>
      </c>
      <c r="C718" s="52"/>
      <c r="D718" s="53"/>
      <c r="E718" s="506" t="s">
        <v>60</v>
      </c>
      <c r="F718" s="507"/>
      <c r="G718" s="508">
        <v>3975</v>
      </c>
      <c r="H718" s="509"/>
      <c r="I718" s="274">
        <v>480</v>
      </c>
      <c r="J718" s="275"/>
      <c r="K718" s="509"/>
      <c r="L718" s="274">
        <v>480</v>
      </c>
      <c r="M718" s="275"/>
      <c r="N718" s="276"/>
      <c r="O718" s="508">
        <f>+I718+O601</f>
        <v>2475</v>
      </c>
      <c r="P718" s="510"/>
      <c r="Q718" s="510"/>
      <c r="R718" s="508">
        <f>+L718+R601</f>
        <v>2475</v>
      </c>
      <c r="S718" s="510"/>
      <c r="T718" s="510"/>
      <c r="U718" s="162">
        <f>+R718/G718</f>
        <v>0.62264150943396224</v>
      </c>
    </row>
    <row r="719" spans="1:21">
      <c r="A719" s="23"/>
      <c r="B719" s="554" t="s">
        <v>49</v>
      </c>
      <c r="C719" s="555"/>
      <c r="D719" s="556"/>
      <c r="E719" s="543"/>
      <c r="F719" s="557"/>
      <c r="G719" s="508"/>
      <c r="H719" s="537"/>
      <c r="I719" s="274"/>
      <c r="J719" s="275"/>
      <c r="K719" s="509"/>
      <c r="L719" s="274"/>
      <c r="M719" s="275"/>
      <c r="N719" s="276"/>
      <c r="O719" s="508"/>
      <c r="P719" s="275"/>
      <c r="Q719" s="558"/>
      <c r="R719" s="510"/>
      <c r="S719" s="275"/>
      <c r="T719" s="558"/>
      <c r="U719" s="162"/>
    </row>
    <row r="720" spans="1:21">
      <c r="A720" s="23"/>
      <c r="B720" s="551" t="s">
        <v>50</v>
      </c>
      <c r="C720" s="552"/>
      <c r="D720" s="553"/>
      <c r="E720" s="543" t="s">
        <v>60</v>
      </c>
      <c r="F720" s="507"/>
      <c r="G720" s="508">
        <v>120</v>
      </c>
      <c r="H720" s="537"/>
      <c r="I720" s="274">
        <v>0</v>
      </c>
      <c r="J720" s="275"/>
      <c r="K720" s="509"/>
      <c r="L720" s="274">
        <v>0</v>
      </c>
      <c r="M720" s="275"/>
      <c r="N720" s="276"/>
      <c r="O720" s="508">
        <f>+I720+O603</f>
        <v>0</v>
      </c>
      <c r="P720" s="510"/>
      <c r="Q720" s="510"/>
      <c r="R720" s="508">
        <f>+L720+R603</f>
        <v>0</v>
      </c>
      <c r="S720" s="510"/>
      <c r="T720" s="510"/>
      <c r="U720" s="162">
        <f>+R720/G720</f>
        <v>0</v>
      </c>
    </row>
    <row r="721" spans="1:21">
      <c r="A721" s="23"/>
      <c r="B721" s="54" t="s">
        <v>51</v>
      </c>
      <c r="C721" s="52"/>
      <c r="D721" s="53"/>
      <c r="E721" s="506" t="s">
        <v>59</v>
      </c>
      <c r="F721" s="507"/>
      <c r="G721" s="508">
        <v>300</v>
      </c>
      <c r="H721" s="509"/>
      <c r="I721" s="274">
        <v>0</v>
      </c>
      <c r="J721" s="275"/>
      <c r="K721" s="509"/>
      <c r="L721" s="274">
        <v>0</v>
      </c>
      <c r="M721" s="275"/>
      <c r="N721" s="276"/>
      <c r="O721" s="508">
        <f>+I721+O604</f>
        <v>0</v>
      </c>
      <c r="P721" s="510"/>
      <c r="Q721" s="510"/>
      <c r="R721" s="508">
        <f>+L721+R604</f>
        <v>0</v>
      </c>
      <c r="S721" s="510"/>
      <c r="T721" s="510"/>
      <c r="U721" s="162">
        <f>+R721/G721</f>
        <v>0</v>
      </c>
    </row>
    <row r="722" spans="1:21">
      <c r="A722" s="23"/>
      <c r="B722" s="551" t="s">
        <v>52</v>
      </c>
      <c r="C722" s="552"/>
      <c r="D722" s="553"/>
      <c r="E722" s="543" t="s">
        <v>59</v>
      </c>
      <c r="F722" s="507"/>
      <c r="G722" s="508">
        <v>1200</v>
      </c>
      <c r="H722" s="537"/>
      <c r="I722" s="274">
        <v>0</v>
      </c>
      <c r="J722" s="275"/>
      <c r="K722" s="509"/>
      <c r="L722" s="274">
        <v>0</v>
      </c>
      <c r="M722" s="275"/>
      <c r="N722" s="276"/>
      <c r="O722" s="508">
        <f>+I722+O605</f>
        <v>0</v>
      </c>
      <c r="P722" s="510"/>
      <c r="Q722" s="510"/>
      <c r="R722" s="508">
        <f>+L722+R605</f>
        <v>0</v>
      </c>
      <c r="S722" s="510"/>
      <c r="T722" s="510"/>
      <c r="U722" s="162">
        <f>+R722/G722</f>
        <v>0</v>
      </c>
    </row>
    <row r="723" spans="1:21">
      <c r="A723" s="23"/>
      <c r="B723" s="554" t="s">
        <v>53</v>
      </c>
      <c r="C723" s="555"/>
      <c r="D723" s="556"/>
      <c r="E723" s="543"/>
      <c r="F723" s="557"/>
      <c r="G723" s="508"/>
      <c r="H723" s="537"/>
      <c r="I723" s="274"/>
      <c r="J723" s="275"/>
      <c r="K723" s="509"/>
      <c r="L723" s="274"/>
      <c r="M723" s="275"/>
      <c r="N723" s="276"/>
      <c r="O723" s="508"/>
      <c r="P723" s="275"/>
      <c r="Q723" s="558"/>
      <c r="R723" s="510"/>
      <c r="S723" s="275"/>
      <c r="T723" s="558"/>
      <c r="U723" s="162"/>
    </row>
    <row r="724" spans="1:21">
      <c r="A724" s="23"/>
      <c r="B724" s="551" t="s">
        <v>54</v>
      </c>
      <c r="C724" s="552"/>
      <c r="D724" s="553"/>
      <c r="E724" s="543" t="s">
        <v>59</v>
      </c>
      <c r="F724" s="507"/>
      <c r="G724" s="508">
        <v>11104</v>
      </c>
      <c r="H724" s="537"/>
      <c r="I724" s="274">
        <v>2221</v>
      </c>
      <c r="J724" s="275"/>
      <c r="K724" s="509"/>
      <c r="L724" s="274">
        <v>2221</v>
      </c>
      <c r="M724" s="275"/>
      <c r="N724" s="276"/>
      <c r="O724" s="508">
        <f>+I724+O607</f>
        <v>8883</v>
      </c>
      <c r="P724" s="510"/>
      <c r="Q724" s="510"/>
      <c r="R724" s="508">
        <f>+L724+R607</f>
        <v>8883</v>
      </c>
      <c r="S724" s="510"/>
      <c r="T724" s="510"/>
      <c r="U724" s="162">
        <f>+R724/G724</f>
        <v>0.79998198847262247</v>
      </c>
    </row>
    <row r="725" spans="1:21">
      <c r="A725" s="23"/>
      <c r="B725" s="54" t="s">
        <v>55</v>
      </c>
      <c r="C725" s="52"/>
      <c r="D725" s="53"/>
      <c r="E725" s="506" t="s">
        <v>60</v>
      </c>
      <c r="F725" s="507"/>
      <c r="G725" s="508">
        <v>555</v>
      </c>
      <c r="H725" s="509"/>
      <c r="I725" s="274">
        <v>111</v>
      </c>
      <c r="J725" s="275"/>
      <c r="K725" s="509"/>
      <c r="L725" s="274">
        <v>111</v>
      </c>
      <c r="M725" s="275"/>
      <c r="N725" s="276"/>
      <c r="O725" s="508">
        <f>+I725+O608</f>
        <v>444</v>
      </c>
      <c r="P725" s="510"/>
      <c r="Q725" s="510"/>
      <c r="R725" s="508">
        <f>+L725+R608</f>
        <v>444</v>
      </c>
      <c r="S725" s="510"/>
      <c r="T725" s="510"/>
      <c r="U725" s="162">
        <f>+R725/G725</f>
        <v>0.8</v>
      </c>
    </row>
    <row r="726" spans="1:21">
      <c r="A726" s="23"/>
      <c r="B726" s="56" t="s">
        <v>56</v>
      </c>
      <c r="C726" s="55"/>
      <c r="D726" s="57"/>
      <c r="E726" s="90"/>
      <c r="F726" s="85"/>
      <c r="G726" s="86"/>
      <c r="H726" s="87"/>
      <c r="I726" s="76"/>
      <c r="J726" s="77"/>
      <c r="K726" s="87"/>
      <c r="L726" s="76"/>
      <c r="M726" s="77"/>
      <c r="N726" s="78"/>
      <c r="O726" s="86"/>
      <c r="P726" s="77"/>
      <c r="Q726" s="88"/>
      <c r="R726" s="89"/>
      <c r="S726" s="77"/>
      <c r="T726" s="88"/>
      <c r="U726" s="162"/>
    </row>
    <row r="727" spans="1:21">
      <c r="A727" s="23"/>
      <c r="B727" s="54" t="s">
        <v>56</v>
      </c>
      <c r="C727" s="55"/>
      <c r="D727" s="57"/>
      <c r="E727" s="506" t="s">
        <v>60</v>
      </c>
      <c r="F727" s="507"/>
      <c r="G727" s="508">
        <v>12</v>
      </c>
      <c r="H727" s="509"/>
      <c r="I727" s="274">
        <v>1</v>
      </c>
      <c r="J727" s="275"/>
      <c r="K727" s="509"/>
      <c r="L727" s="274">
        <v>1</v>
      </c>
      <c r="M727" s="275"/>
      <c r="N727" s="276"/>
      <c r="O727" s="508">
        <f>+I727+O610</f>
        <v>7</v>
      </c>
      <c r="P727" s="510"/>
      <c r="Q727" s="510"/>
      <c r="R727" s="508">
        <f>+L727+R610</f>
        <v>7</v>
      </c>
      <c r="S727" s="510"/>
      <c r="T727" s="510"/>
      <c r="U727" s="162">
        <f>+R727/G727</f>
        <v>0.58333333333333337</v>
      </c>
    </row>
    <row r="728" spans="1:21">
      <c r="A728" s="23"/>
      <c r="B728" s="54" t="s">
        <v>57</v>
      </c>
      <c r="C728" s="55"/>
      <c r="D728" s="57"/>
      <c r="E728" s="506" t="s">
        <v>60</v>
      </c>
      <c r="F728" s="507"/>
      <c r="G728" s="508">
        <v>12</v>
      </c>
      <c r="H728" s="509"/>
      <c r="I728" s="274">
        <v>1</v>
      </c>
      <c r="J728" s="275"/>
      <c r="K728" s="509"/>
      <c r="L728" s="274">
        <v>1</v>
      </c>
      <c r="M728" s="275"/>
      <c r="N728" s="276"/>
      <c r="O728" s="508">
        <f>+I728+O611</f>
        <v>7</v>
      </c>
      <c r="P728" s="510"/>
      <c r="Q728" s="510"/>
      <c r="R728" s="508">
        <f>+L728+R611</f>
        <v>7</v>
      </c>
      <c r="S728" s="510"/>
      <c r="T728" s="510"/>
      <c r="U728" s="162">
        <f>+R728/G728</f>
        <v>0.58333333333333337</v>
      </c>
    </row>
    <row r="729" spans="1:21">
      <c r="A729" s="23"/>
      <c r="B729" s="56" t="s">
        <v>58</v>
      </c>
      <c r="C729" s="55"/>
      <c r="D729" s="57"/>
      <c r="E729" s="90"/>
      <c r="F729" s="85"/>
      <c r="G729" s="86"/>
      <c r="H729" s="87"/>
      <c r="I729" s="76"/>
      <c r="J729" s="77"/>
      <c r="K729" s="87"/>
      <c r="L729" s="76"/>
      <c r="M729" s="77"/>
      <c r="N729" s="78"/>
      <c r="O729" s="86"/>
      <c r="P729" s="77"/>
      <c r="Q729" s="88"/>
      <c r="R729" s="89"/>
      <c r="S729" s="77"/>
      <c r="T729" s="88"/>
      <c r="U729" s="162"/>
    </row>
    <row r="730" spans="1:21" ht="15.75" thickBot="1">
      <c r="A730" s="23"/>
      <c r="B730" s="540" t="s">
        <v>58</v>
      </c>
      <c r="C730" s="541"/>
      <c r="D730" s="542"/>
      <c r="E730" s="543" t="s">
        <v>60</v>
      </c>
      <c r="F730" s="507"/>
      <c r="G730" s="508">
        <v>1</v>
      </c>
      <c r="H730" s="537"/>
      <c r="I730" s="546">
        <v>0</v>
      </c>
      <c r="J730" s="547"/>
      <c r="K730" s="545"/>
      <c r="L730" s="546">
        <v>0</v>
      </c>
      <c r="M730" s="547"/>
      <c r="N730" s="548"/>
      <c r="O730" s="508">
        <f>+I730+O613</f>
        <v>0</v>
      </c>
      <c r="P730" s="510"/>
      <c r="Q730" s="510"/>
      <c r="R730" s="508">
        <f>+L730+R613</f>
        <v>0</v>
      </c>
      <c r="S730" s="510"/>
      <c r="T730" s="510"/>
      <c r="U730" s="162">
        <f>+R730/G730</f>
        <v>0</v>
      </c>
    </row>
    <row r="731" spans="1:21" ht="15.75" thickBot="1">
      <c r="A731" s="4"/>
      <c r="B731" s="549"/>
      <c r="C731" s="550"/>
      <c r="D731" s="550"/>
      <c r="E731" s="550"/>
      <c r="F731" s="550"/>
      <c r="G731" s="346"/>
      <c r="H731" s="538"/>
      <c r="I731" s="538"/>
      <c r="J731" s="538"/>
      <c r="K731" s="538"/>
      <c r="L731" s="538"/>
      <c r="M731" s="538"/>
      <c r="N731" s="539"/>
      <c r="O731" s="346"/>
      <c r="P731" s="538"/>
      <c r="Q731" s="538"/>
      <c r="R731" s="538"/>
      <c r="S731" s="538"/>
      <c r="T731" s="538"/>
      <c r="U731" s="539"/>
    </row>
    <row r="732" spans="1:21" ht="15.75" thickBot="1">
      <c r="B732" s="7"/>
      <c r="C732" s="8"/>
      <c r="D732" s="9"/>
      <c r="E732" s="10"/>
      <c r="F732" s="11"/>
      <c r="G732" s="12"/>
      <c r="H732" s="13"/>
      <c r="I732" s="14"/>
      <c r="J732" s="14"/>
      <c r="K732" s="15"/>
      <c r="L732" s="14"/>
      <c r="M732" s="15"/>
      <c r="N732" s="14"/>
      <c r="O732" s="14"/>
      <c r="P732" s="14"/>
      <c r="Q732" s="14"/>
      <c r="R732" s="15"/>
      <c r="S732" s="14"/>
      <c r="T732" s="12"/>
      <c r="U732" s="14"/>
    </row>
    <row r="733" spans="1:21" ht="16.5" thickBot="1">
      <c r="A733" s="4"/>
      <c r="B733" s="515" t="s">
        <v>23</v>
      </c>
      <c r="C733" s="516"/>
      <c r="D733" s="516"/>
      <c r="E733" s="516"/>
      <c r="F733" s="517"/>
      <c r="G733" s="521" t="s">
        <v>24</v>
      </c>
      <c r="H733" s="522"/>
      <c r="I733" s="522"/>
      <c r="J733" s="522"/>
      <c r="K733" s="522"/>
      <c r="L733" s="522"/>
      <c r="M733" s="522"/>
      <c r="N733" s="522"/>
      <c r="O733" s="522"/>
      <c r="P733" s="522"/>
      <c r="Q733" s="522"/>
      <c r="R733" s="522"/>
      <c r="S733" s="522"/>
      <c r="T733" s="522"/>
      <c r="U733" s="523"/>
    </row>
    <row r="734" spans="1:21" ht="15.75" thickBot="1">
      <c r="A734" s="4"/>
      <c r="B734" s="518"/>
      <c r="C734" s="519"/>
      <c r="D734" s="519"/>
      <c r="E734" s="519"/>
      <c r="F734" s="520"/>
      <c r="G734" s="524" t="s">
        <v>25</v>
      </c>
      <c r="H734" s="525"/>
      <c r="I734" s="519" t="s">
        <v>17</v>
      </c>
      <c r="J734" s="519"/>
      <c r="K734" s="519"/>
      <c r="L734" s="519"/>
      <c r="M734" s="519"/>
      <c r="N734" s="520"/>
      <c r="O734" s="530" t="s">
        <v>18</v>
      </c>
      <c r="P734" s="531"/>
      <c r="Q734" s="531"/>
      <c r="R734" s="531"/>
      <c r="S734" s="531"/>
      <c r="T734" s="531"/>
      <c r="U734" s="532"/>
    </row>
    <row r="735" spans="1:21" ht="15.75" thickBot="1">
      <c r="A735" s="4"/>
      <c r="B735" s="518"/>
      <c r="C735" s="519"/>
      <c r="D735" s="519"/>
      <c r="E735" s="519"/>
      <c r="F735" s="520"/>
      <c r="G735" s="526"/>
      <c r="H735" s="527"/>
      <c r="I735" s="318" t="s">
        <v>19</v>
      </c>
      <c r="J735" s="319"/>
      <c r="K735" s="320"/>
      <c r="L735" s="318" t="s">
        <v>26</v>
      </c>
      <c r="M735" s="319"/>
      <c r="N735" s="320"/>
      <c r="O735" s="318" t="s">
        <v>19</v>
      </c>
      <c r="P735" s="319"/>
      <c r="Q735" s="533"/>
      <c r="R735" s="534" t="s">
        <v>26</v>
      </c>
      <c r="S735" s="319"/>
      <c r="T735" s="320"/>
      <c r="U735" s="535" t="s">
        <v>21</v>
      </c>
    </row>
    <row r="736" spans="1:21" ht="15.75" thickBot="1">
      <c r="A736" s="4"/>
      <c r="B736" s="518"/>
      <c r="C736" s="519"/>
      <c r="D736" s="519"/>
      <c r="E736" s="519"/>
      <c r="F736" s="520"/>
      <c r="G736" s="528"/>
      <c r="H736" s="529"/>
      <c r="I736" s="82" t="s">
        <v>27</v>
      </c>
      <c r="J736" s="84" t="s">
        <v>28</v>
      </c>
      <c r="K736" s="84" t="s">
        <v>29</v>
      </c>
      <c r="L736" s="82" t="s">
        <v>27</v>
      </c>
      <c r="M736" s="84" t="s">
        <v>28</v>
      </c>
      <c r="N736" s="83" t="s">
        <v>29</v>
      </c>
      <c r="O736" s="19" t="s">
        <v>27</v>
      </c>
      <c r="P736" s="82" t="s">
        <v>28</v>
      </c>
      <c r="Q736" s="20" t="s">
        <v>29</v>
      </c>
      <c r="R736" s="21" t="s">
        <v>27</v>
      </c>
      <c r="S736" s="81" t="s">
        <v>28</v>
      </c>
      <c r="T736" s="84" t="s">
        <v>29</v>
      </c>
      <c r="U736" s="536"/>
    </row>
    <row r="737" spans="1:21" ht="15.75" customHeight="1" thickBot="1">
      <c r="A737" s="4"/>
      <c r="B737" s="497" t="s">
        <v>30</v>
      </c>
      <c r="C737" s="498"/>
      <c r="D737" s="498"/>
      <c r="E737" s="498"/>
      <c r="F737" s="498"/>
      <c r="G737" s="498"/>
      <c r="H737" s="498"/>
      <c r="I737" s="498"/>
      <c r="J737" s="498"/>
      <c r="K737" s="498"/>
      <c r="L737" s="498"/>
      <c r="M737" s="498"/>
      <c r="N737" s="498"/>
      <c r="O737" s="498"/>
      <c r="P737" s="498"/>
      <c r="Q737" s="498"/>
      <c r="R737" s="498"/>
      <c r="S737" s="498"/>
      <c r="T737" s="498"/>
      <c r="U737" s="499"/>
    </row>
    <row r="738" spans="1:21" ht="15.75" thickBot="1">
      <c r="A738" s="23"/>
      <c r="B738" s="500" t="s">
        <v>61</v>
      </c>
      <c r="C738" s="501"/>
      <c r="D738" s="501"/>
      <c r="E738" s="501"/>
      <c r="F738" s="501"/>
      <c r="G738" s="347">
        <f>SUM(G739:G751)</f>
        <v>259726.5</v>
      </c>
      <c r="H738" s="502"/>
      <c r="I738" s="161"/>
      <c r="J738" s="161">
        <f>SUM(J739:J751)</f>
        <v>12344.8</v>
      </c>
      <c r="K738" s="161"/>
      <c r="L738" s="161"/>
      <c r="M738" s="161">
        <f>SUM(M739:M751)</f>
        <v>32307.079999999998</v>
      </c>
      <c r="N738" s="161"/>
      <c r="O738" s="161"/>
      <c r="P738" s="161">
        <f>SUM(P739:P751)</f>
        <v>176313.60000000001</v>
      </c>
      <c r="Q738" s="147"/>
      <c r="R738" s="161"/>
      <c r="S738" s="161">
        <f>SUM(S739:S751)</f>
        <v>102806.11</v>
      </c>
      <c r="T738" s="147"/>
      <c r="U738" s="169">
        <f>+S738/G738</f>
        <v>0.39582449230247974</v>
      </c>
    </row>
    <row r="739" spans="1:21">
      <c r="A739" s="23"/>
      <c r="B739" s="503" t="s">
        <v>67</v>
      </c>
      <c r="C739" s="504"/>
      <c r="D739" s="504"/>
      <c r="E739" s="504"/>
      <c r="F739" s="505"/>
      <c r="G739" s="478">
        <v>118294</v>
      </c>
      <c r="H739" s="479"/>
      <c r="I739" s="26"/>
      <c r="J739" s="26">
        <v>9857.7999999999993</v>
      </c>
      <c r="K739" s="26"/>
      <c r="L739" s="26"/>
      <c r="M739" s="26">
        <v>10000</v>
      </c>
      <c r="N739" s="26"/>
      <c r="O739" s="26"/>
      <c r="P739" s="26">
        <f>+J739+P622</f>
        <v>69004.600000000006</v>
      </c>
      <c r="Q739" s="26"/>
      <c r="R739" s="26"/>
      <c r="S739" s="26">
        <f>+M739+S622</f>
        <v>40000</v>
      </c>
      <c r="T739" s="26"/>
      <c r="U739" s="166">
        <f t="shared" ref="U739:U763" si="51">+S739/G739</f>
        <v>0.33814056503288414</v>
      </c>
    </row>
    <row r="740" spans="1:21">
      <c r="A740" s="23"/>
      <c r="B740" s="494" t="s">
        <v>68</v>
      </c>
      <c r="C740" s="495"/>
      <c r="D740" s="495"/>
      <c r="E740" s="495"/>
      <c r="F740" s="496"/>
      <c r="G740" s="478">
        <v>6688.5</v>
      </c>
      <c r="H740" s="479"/>
      <c r="I740" s="26"/>
      <c r="J740" s="26">
        <v>0</v>
      </c>
      <c r="K740" s="26"/>
      <c r="L740" s="26"/>
      <c r="M740" s="26">
        <v>0</v>
      </c>
      <c r="N740" s="26"/>
      <c r="O740" s="26"/>
      <c r="P740" s="26">
        <f t="shared" ref="P740:P751" si="52">+J740+P623</f>
        <v>0</v>
      </c>
      <c r="Q740" s="26"/>
      <c r="R740" s="26"/>
      <c r="S740" s="26">
        <f t="shared" ref="S740:S751" si="53">+M740+S623</f>
        <v>1600</v>
      </c>
      <c r="T740" s="26"/>
      <c r="U740" s="166">
        <f t="shared" ref="U740:U751" si="54">+S740/G740</f>
        <v>0.23921656574717798</v>
      </c>
    </row>
    <row r="741" spans="1:21">
      <c r="A741" s="23"/>
      <c r="B741" s="494" t="s">
        <v>69</v>
      </c>
      <c r="C741" s="495"/>
      <c r="D741" s="495"/>
      <c r="E741" s="495"/>
      <c r="F741" s="496"/>
      <c r="G741" s="478">
        <v>6000</v>
      </c>
      <c r="H741" s="479"/>
      <c r="I741" s="26"/>
      <c r="J741" s="26">
        <v>0</v>
      </c>
      <c r="K741" s="26"/>
      <c r="L741" s="26"/>
      <c r="M741" s="26">
        <v>0</v>
      </c>
      <c r="N741" s="26"/>
      <c r="O741" s="26"/>
      <c r="P741" s="26">
        <f t="shared" si="52"/>
        <v>0</v>
      </c>
      <c r="Q741" s="26"/>
      <c r="R741" s="26"/>
      <c r="S741" s="26">
        <f t="shared" si="53"/>
        <v>0</v>
      </c>
      <c r="T741" s="26"/>
      <c r="U741" s="166">
        <f t="shared" si="54"/>
        <v>0</v>
      </c>
    </row>
    <row r="742" spans="1:21">
      <c r="A742" s="23"/>
      <c r="B742" s="494" t="s">
        <v>70</v>
      </c>
      <c r="C742" s="495"/>
      <c r="D742" s="495"/>
      <c r="E742" s="495"/>
      <c r="F742" s="496"/>
      <c r="G742" s="478">
        <v>19200</v>
      </c>
      <c r="H742" s="479"/>
      <c r="I742" s="26"/>
      <c r="J742" s="26">
        <v>0</v>
      </c>
      <c r="K742" s="26"/>
      <c r="L742" s="26"/>
      <c r="M742" s="26">
        <v>0</v>
      </c>
      <c r="N742" s="26"/>
      <c r="O742" s="26"/>
      <c r="P742" s="26">
        <f t="shared" si="52"/>
        <v>19200</v>
      </c>
      <c r="Q742" s="26"/>
      <c r="R742" s="26"/>
      <c r="S742" s="26">
        <f t="shared" si="53"/>
        <v>0</v>
      </c>
      <c r="T742" s="26"/>
      <c r="U742" s="166">
        <f t="shared" si="54"/>
        <v>0</v>
      </c>
    </row>
    <row r="743" spans="1:21">
      <c r="A743" s="23"/>
      <c r="B743" s="494" t="s">
        <v>71</v>
      </c>
      <c r="C743" s="495"/>
      <c r="D743" s="495"/>
      <c r="E743" s="495"/>
      <c r="F743" s="496"/>
      <c r="G743" s="478">
        <v>31500</v>
      </c>
      <c r="H743" s="479"/>
      <c r="I743" s="26"/>
      <c r="J743" s="26">
        <v>0</v>
      </c>
      <c r="K743" s="26"/>
      <c r="L743" s="26"/>
      <c r="M743" s="26">
        <v>12000</v>
      </c>
      <c r="N743" s="26"/>
      <c r="O743" s="26"/>
      <c r="P743" s="26">
        <f t="shared" si="52"/>
        <v>31500</v>
      </c>
      <c r="Q743" s="26"/>
      <c r="R743" s="26"/>
      <c r="S743" s="26">
        <f t="shared" si="53"/>
        <v>28000</v>
      </c>
      <c r="T743" s="26"/>
      <c r="U743" s="166">
        <f t="shared" si="54"/>
        <v>0.88888888888888884</v>
      </c>
    </row>
    <row r="744" spans="1:21">
      <c r="A744" s="23"/>
      <c r="B744" s="494" t="s">
        <v>72</v>
      </c>
      <c r="C744" s="495"/>
      <c r="D744" s="495"/>
      <c r="E744" s="495"/>
      <c r="F744" s="496"/>
      <c r="G744" s="478">
        <v>6000</v>
      </c>
      <c r="H744" s="479"/>
      <c r="I744" s="26"/>
      <c r="J744" s="26">
        <v>0</v>
      </c>
      <c r="K744" s="26"/>
      <c r="L744" s="26"/>
      <c r="M744" s="26">
        <v>3549.6</v>
      </c>
      <c r="N744" s="26"/>
      <c r="O744" s="26"/>
      <c r="P744" s="26">
        <f t="shared" si="52"/>
        <v>3000</v>
      </c>
      <c r="Q744" s="26"/>
      <c r="R744" s="26"/>
      <c r="S744" s="26">
        <f t="shared" si="53"/>
        <v>5049.6000000000004</v>
      </c>
      <c r="T744" s="26"/>
      <c r="U744" s="166">
        <f t="shared" si="54"/>
        <v>0.84160000000000001</v>
      </c>
    </row>
    <row r="745" spans="1:21">
      <c r="A745" s="23"/>
      <c r="B745" s="494" t="s">
        <v>73</v>
      </c>
      <c r="C745" s="495"/>
      <c r="D745" s="495"/>
      <c r="E745" s="495"/>
      <c r="F745" s="496"/>
      <c r="G745" s="478">
        <v>12000</v>
      </c>
      <c r="H745" s="479"/>
      <c r="I745" s="26"/>
      <c r="J745" s="26">
        <v>0</v>
      </c>
      <c r="K745" s="26"/>
      <c r="L745" s="26"/>
      <c r="M745" s="26">
        <v>5061</v>
      </c>
      <c r="N745" s="26"/>
      <c r="O745" s="26"/>
      <c r="P745" s="26">
        <f t="shared" si="52"/>
        <v>6000</v>
      </c>
      <c r="Q745" s="26"/>
      <c r="R745" s="26"/>
      <c r="S745" s="26">
        <f t="shared" si="53"/>
        <v>13061</v>
      </c>
      <c r="T745" s="26"/>
      <c r="U745" s="166">
        <f t="shared" si="54"/>
        <v>1.0884166666666666</v>
      </c>
    </row>
    <row r="746" spans="1:21">
      <c r="A746" s="23"/>
      <c r="B746" s="494" t="s">
        <v>65</v>
      </c>
      <c r="C746" s="495"/>
      <c r="D746" s="495"/>
      <c r="E746" s="495"/>
      <c r="F746" s="496"/>
      <c r="G746" s="478">
        <v>6200</v>
      </c>
      <c r="H746" s="479"/>
      <c r="I746" s="26"/>
      <c r="J746" s="26">
        <v>0</v>
      </c>
      <c r="K746" s="26"/>
      <c r="L746" s="26"/>
      <c r="M746" s="26">
        <v>0</v>
      </c>
      <c r="N746" s="26"/>
      <c r="O746" s="26"/>
      <c r="P746" s="26">
        <f t="shared" si="52"/>
        <v>6200</v>
      </c>
      <c r="Q746" s="26"/>
      <c r="R746" s="26"/>
      <c r="S746" s="26">
        <f t="shared" si="53"/>
        <v>0</v>
      </c>
      <c r="T746" s="26"/>
      <c r="U746" s="166">
        <f t="shared" si="54"/>
        <v>0</v>
      </c>
    </row>
    <row r="747" spans="1:21">
      <c r="A747" s="23"/>
      <c r="B747" s="494" t="s">
        <v>74</v>
      </c>
      <c r="C747" s="495"/>
      <c r="D747" s="495"/>
      <c r="E747" s="495"/>
      <c r="F747" s="496"/>
      <c r="G747" s="478">
        <v>6000</v>
      </c>
      <c r="H747" s="479"/>
      <c r="I747" s="26"/>
      <c r="J747" s="26">
        <v>500</v>
      </c>
      <c r="K747" s="26"/>
      <c r="L747" s="26"/>
      <c r="M747" s="26">
        <v>322.48</v>
      </c>
      <c r="N747" s="26"/>
      <c r="O747" s="26"/>
      <c r="P747" s="26">
        <f t="shared" si="52"/>
        <v>3500</v>
      </c>
      <c r="Q747" s="26"/>
      <c r="R747" s="26"/>
      <c r="S747" s="26">
        <f t="shared" si="53"/>
        <v>2385.7900000000004</v>
      </c>
      <c r="T747" s="26"/>
      <c r="U747" s="166">
        <f t="shared" si="54"/>
        <v>0.39763166666666672</v>
      </c>
    </row>
    <row r="748" spans="1:21">
      <c r="A748" s="23"/>
      <c r="B748" s="494" t="s">
        <v>66</v>
      </c>
      <c r="C748" s="495"/>
      <c r="D748" s="495"/>
      <c r="E748" s="495"/>
      <c r="F748" s="496"/>
      <c r="G748" s="478">
        <v>24000</v>
      </c>
      <c r="H748" s="479"/>
      <c r="I748" s="26"/>
      <c r="J748" s="26">
        <v>0</v>
      </c>
      <c r="K748" s="26"/>
      <c r="L748" s="26"/>
      <c r="M748" s="26">
        <v>0</v>
      </c>
      <c r="N748" s="26"/>
      <c r="O748" s="26"/>
      <c r="P748" s="26">
        <f t="shared" si="52"/>
        <v>24000</v>
      </c>
      <c r="Q748" s="26"/>
      <c r="R748" s="26"/>
      <c r="S748" s="26">
        <f t="shared" si="53"/>
        <v>8755.7199999999993</v>
      </c>
      <c r="T748" s="26"/>
      <c r="U748" s="166">
        <f t="shared" si="54"/>
        <v>0.36482166666666666</v>
      </c>
    </row>
    <row r="749" spans="1:21">
      <c r="A749" s="23"/>
      <c r="B749" s="494" t="s">
        <v>75</v>
      </c>
      <c r="C749" s="495"/>
      <c r="D749" s="495"/>
      <c r="E749" s="495"/>
      <c r="F749" s="496"/>
      <c r="G749" s="478">
        <v>12000</v>
      </c>
      <c r="H749" s="479"/>
      <c r="I749" s="26"/>
      <c r="J749" s="26">
        <v>1000</v>
      </c>
      <c r="K749" s="26"/>
      <c r="L749" s="26"/>
      <c r="M749" s="26">
        <v>0</v>
      </c>
      <c r="N749" s="26"/>
      <c r="O749" s="26"/>
      <c r="P749" s="26">
        <f t="shared" si="52"/>
        <v>7000</v>
      </c>
      <c r="Q749" s="26"/>
      <c r="R749" s="26"/>
      <c r="S749" s="26">
        <f t="shared" si="53"/>
        <v>0</v>
      </c>
      <c r="T749" s="26"/>
      <c r="U749" s="166">
        <f t="shared" si="54"/>
        <v>0</v>
      </c>
    </row>
    <row r="750" spans="1:21">
      <c r="A750" s="23"/>
      <c r="B750" s="494" t="s">
        <v>76</v>
      </c>
      <c r="C750" s="495"/>
      <c r="D750" s="495"/>
      <c r="E750" s="495"/>
      <c r="F750" s="496"/>
      <c r="G750" s="478">
        <v>8244</v>
      </c>
      <c r="H750" s="479"/>
      <c r="I750" s="26"/>
      <c r="J750" s="26">
        <v>687</v>
      </c>
      <c r="K750" s="26"/>
      <c r="L750" s="26"/>
      <c r="M750" s="26">
        <v>1374</v>
      </c>
      <c r="N750" s="26"/>
      <c r="O750" s="26"/>
      <c r="P750" s="26">
        <f t="shared" si="52"/>
        <v>4809</v>
      </c>
      <c r="Q750" s="26"/>
      <c r="R750" s="26"/>
      <c r="S750" s="26">
        <f t="shared" si="53"/>
        <v>3954</v>
      </c>
      <c r="T750" s="26"/>
      <c r="U750" s="166">
        <f t="shared" si="54"/>
        <v>0.47962154294032022</v>
      </c>
    </row>
    <row r="751" spans="1:21" ht="15.75" thickBot="1">
      <c r="A751" s="23"/>
      <c r="B751" s="494" t="s">
        <v>77</v>
      </c>
      <c r="C751" s="495"/>
      <c r="D751" s="495"/>
      <c r="E751" s="495"/>
      <c r="F751" s="496"/>
      <c r="G751" s="513">
        <v>3600</v>
      </c>
      <c r="H751" s="514"/>
      <c r="I751" s="26"/>
      <c r="J751" s="26">
        <v>300</v>
      </c>
      <c r="K751" s="26"/>
      <c r="L751" s="26"/>
      <c r="M751" s="26">
        <v>0</v>
      </c>
      <c r="N751" s="26"/>
      <c r="O751" s="26"/>
      <c r="P751" s="26">
        <f t="shared" si="52"/>
        <v>2100</v>
      </c>
      <c r="Q751" s="26"/>
      <c r="R751" s="26"/>
      <c r="S751" s="26">
        <f t="shared" si="53"/>
        <v>0</v>
      </c>
      <c r="T751" s="26"/>
      <c r="U751" s="166">
        <f t="shared" si="54"/>
        <v>0</v>
      </c>
    </row>
    <row r="752" spans="1:21" ht="15.75" thickBot="1">
      <c r="A752" s="23"/>
      <c r="B752" s="500" t="s">
        <v>53</v>
      </c>
      <c r="C752" s="501"/>
      <c r="D752" s="501"/>
      <c r="E752" s="501"/>
      <c r="F752" s="501"/>
      <c r="G752" s="502">
        <f>SUM(G753:H755)</f>
        <v>626374.5</v>
      </c>
      <c r="H752" s="502"/>
      <c r="I752" s="161"/>
      <c r="J752" s="161">
        <f>SUM(J753:J755)</f>
        <v>125114.9</v>
      </c>
      <c r="K752" s="161"/>
      <c r="L752" s="161"/>
      <c r="M752" s="161">
        <f>SUM(M753:M755)</f>
        <v>0</v>
      </c>
      <c r="N752" s="161"/>
      <c r="O752" s="161"/>
      <c r="P752" s="161">
        <f>SUM(P753:P755)</f>
        <v>500459.6</v>
      </c>
      <c r="Q752" s="161"/>
      <c r="R752" s="161"/>
      <c r="S752" s="161">
        <f>SUM(S753:S755)</f>
        <v>0</v>
      </c>
      <c r="T752" s="147"/>
      <c r="U752" s="169">
        <f t="shared" si="51"/>
        <v>0</v>
      </c>
    </row>
    <row r="753" spans="1:22">
      <c r="A753" s="23"/>
      <c r="B753" s="494" t="s">
        <v>79</v>
      </c>
      <c r="C753" s="495"/>
      <c r="D753" s="495"/>
      <c r="E753" s="495"/>
      <c r="F753" s="496"/>
      <c r="G753" s="492">
        <v>118800</v>
      </c>
      <c r="H753" s="493"/>
      <c r="I753" s="26"/>
      <c r="J753" s="26">
        <v>23760</v>
      </c>
      <c r="K753" s="26"/>
      <c r="L753" s="26"/>
      <c r="M753" s="26">
        <v>0</v>
      </c>
      <c r="N753" s="26"/>
      <c r="O753" s="26"/>
      <c r="P753" s="26">
        <f t="shared" ref="P753:P755" si="55">+J753+P636</f>
        <v>95040</v>
      </c>
      <c r="Q753" s="26"/>
      <c r="R753" s="26"/>
      <c r="S753" s="26">
        <f t="shared" ref="S753:S755" si="56">+M753+S636</f>
        <v>0</v>
      </c>
      <c r="T753" s="26"/>
      <c r="U753" s="166">
        <f t="shared" ref="U753:U755" si="57">+S753/G753</f>
        <v>0</v>
      </c>
    </row>
    <row r="754" spans="1:22">
      <c r="A754" s="23"/>
      <c r="B754" s="494" t="s">
        <v>80</v>
      </c>
      <c r="C754" s="495"/>
      <c r="D754" s="495"/>
      <c r="E754" s="495"/>
      <c r="F754" s="496"/>
      <c r="G754" s="478">
        <v>414774.5</v>
      </c>
      <c r="H754" s="479"/>
      <c r="I754" s="26"/>
      <c r="J754" s="26">
        <v>82954.899999999994</v>
      </c>
      <c r="K754" s="26"/>
      <c r="L754" s="26"/>
      <c r="M754" s="26">
        <v>0</v>
      </c>
      <c r="N754" s="26"/>
      <c r="O754" s="26"/>
      <c r="P754" s="26">
        <f t="shared" si="55"/>
        <v>331819.59999999998</v>
      </c>
      <c r="Q754" s="26"/>
      <c r="R754" s="26"/>
      <c r="S754" s="26">
        <f t="shared" si="56"/>
        <v>0</v>
      </c>
      <c r="T754" s="26"/>
      <c r="U754" s="166">
        <f t="shared" si="57"/>
        <v>0</v>
      </c>
    </row>
    <row r="755" spans="1:22" ht="15.75" thickBot="1">
      <c r="A755" s="23"/>
      <c r="B755" s="494" t="s">
        <v>81</v>
      </c>
      <c r="C755" s="495"/>
      <c r="D755" s="495"/>
      <c r="E755" s="495"/>
      <c r="F755" s="496"/>
      <c r="G755" s="513">
        <v>92800</v>
      </c>
      <c r="H755" s="514"/>
      <c r="I755" s="26"/>
      <c r="J755" s="26">
        <v>18400</v>
      </c>
      <c r="K755" s="26"/>
      <c r="L755" s="26"/>
      <c r="M755" s="26">
        <v>0</v>
      </c>
      <c r="N755" s="26"/>
      <c r="O755" s="26"/>
      <c r="P755" s="26">
        <f t="shared" si="55"/>
        <v>73600</v>
      </c>
      <c r="Q755" s="26"/>
      <c r="R755" s="26"/>
      <c r="S755" s="26">
        <f t="shared" si="56"/>
        <v>0</v>
      </c>
      <c r="T755" s="26"/>
      <c r="U755" s="166">
        <f t="shared" si="57"/>
        <v>0</v>
      </c>
    </row>
    <row r="756" spans="1:22" s="168" customFormat="1" ht="15.75" customHeight="1" thickBot="1">
      <c r="A756" s="167"/>
      <c r="B756" s="335" t="s">
        <v>31</v>
      </c>
      <c r="C756" s="336"/>
      <c r="D756" s="336"/>
      <c r="E756" s="336"/>
      <c r="F756" s="336"/>
      <c r="G756" s="511">
        <f>SUM(G757:H762)</f>
        <v>458826.5</v>
      </c>
      <c r="H756" s="512"/>
      <c r="I756" s="235"/>
      <c r="J756" s="235">
        <f>SUM(J757:J762)</f>
        <v>84077.86</v>
      </c>
      <c r="K756" s="235"/>
      <c r="L756" s="235"/>
      <c r="M756" s="235">
        <f>SUM(M757:M762)</f>
        <v>35129.839999999997</v>
      </c>
      <c r="N756" s="235"/>
      <c r="O756" s="235"/>
      <c r="P756" s="235">
        <f>SUM(P757:P762)</f>
        <v>194261.86</v>
      </c>
      <c r="Q756" s="235"/>
      <c r="R756" s="235"/>
      <c r="S756" s="235">
        <f>SUM(S757:S762)</f>
        <v>136205.25999999998</v>
      </c>
      <c r="T756" s="235"/>
      <c r="U756" s="236">
        <f t="shared" si="51"/>
        <v>0.29685569599837841</v>
      </c>
    </row>
    <row r="757" spans="1:22">
      <c r="A757" s="23"/>
      <c r="B757" s="494" t="s">
        <v>82</v>
      </c>
      <c r="C757" s="495"/>
      <c r="D757" s="495"/>
      <c r="E757" s="495"/>
      <c r="F757" s="496"/>
      <c r="G757" s="492">
        <v>126314.5</v>
      </c>
      <c r="H757" s="493"/>
      <c r="I757" s="26"/>
      <c r="J757" s="26">
        <v>19433</v>
      </c>
      <c r="K757" s="26"/>
      <c r="L757" s="26"/>
      <c r="M757" s="26">
        <v>0</v>
      </c>
      <c r="N757" s="26"/>
      <c r="O757" s="26"/>
      <c r="P757" s="26">
        <f t="shared" ref="P757:P762" si="58">+J757+P640</f>
        <v>19433</v>
      </c>
      <c r="Q757" s="26"/>
      <c r="R757" s="26"/>
      <c r="S757" s="26">
        <f t="shared" ref="S757:S762" si="59">+M757+S640</f>
        <v>0</v>
      </c>
      <c r="T757" s="26"/>
      <c r="U757" s="166">
        <f t="shared" ref="U757:U762" si="60">+S757/G757</f>
        <v>0</v>
      </c>
    </row>
    <row r="758" spans="1:22">
      <c r="A758" s="23"/>
      <c r="B758" s="494" t="s">
        <v>83</v>
      </c>
      <c r="C758" s="495"/>
      <c r="D758" s="495"/>
      <c r="E758" s="495"/>
      <c r="F758" s="496"/>
      <c r="G758" s="478">
        <v>149500</v>
      </c>
      <c r="H758" s="479"/>
      <c r="I758" s="26"/>
      <c r="J758" s="26">
        <v>11500</v>
      </c>
      <c r="K758" s="26"/>
      <c r="L758" s="26"/>
      <c r="M758" s="26">
        <v>10181.040000000001</v>
      </c>
      <c r="N758" s="26"/>
      <c r="O758" s="26"/>
      <c r="P758" s="26">
        <f t="shared" si="58"/>
        <v>80500</v>
      </c>
      <c r="Q758" s="26"/>
      <c r="R758" s="26"/>
      <c r="S758" s="26">
        <f t="shared" si="59"/>
        <v>69753.109999999986</v>
      </c>
      <c r="T758" s="26"/>
      <c r="U758" s="166">
        <f t="shared" si="60"/>
        <v>0.4665759866220735</v>
      </c>
    </row>
    <row r="759" spans="1:22">
      <c r="A759" s="23"/>
      <c r="B759" s="494" t="s">
        <v>84</v>
      </c>
      <c r="C759" s="495"/>
      <c r="D759" s="495"/>
      <c r="E759" s="495"/>
      <c r="F759" s="496"/>
      <c r="G759" s="478">
        <v>89232</v>
      </c>
      <c r="H759" s="479"/>
      <c r="I759" s="26"/>
      <c r="J759" s="26">
        <v>6864</v>
      </c>
      <c r="K759" s="26"/>
      <c r="L759" s="26"/>
      <c r="M759" s="26">
        <v>7142.21</v>
      </c>
      <c r="N759" s="26"/>
      <c r="O759" s="26"/>
      <c r="P759" s="26">
        <f t="shared" si="58"/>
        <v>48048</v>
      </c>
      <c r="Q759" s="26"/>
      <c r="R759" s="26"/>
      <c r="S759" s="26">
        <f t="shared" si="59"/>
        <v>30304.28</v>
      </c>
      <c r="T759" s="26"/>
      <c r="U759" s="166">
        <f t="shared" si="60"/>
        <v>0.33961224672763135</v>
      </c>
    </row>
    <row r="760" spans="1:22">
      <c r="A760" s="23"/>
      <c r="B760" s="494" t="s">
        <v>85</v>
      </c>
      <c r="C760" s="495"/>
      <c r="D760" s="495"/>
      <c r="E760" s="495"/>
      <c r="F760" s="496"/>
      <c r="G760" s="478">
        <v>34500</v>
      </c>
      <c r="H760" s="479"/>
      <c r="I760" s="26"/>
      <c r="J760" s="26">
        <v>11500</v>
      </c>
      <c r="K760" s="26"/>
      <c r="L760" s="26"/>
      <c r="M760" s="26">
        <v>12015</v>
      </c>
      <c r="N760" s="26"/>
      <c r="O760" s="26"/>
      <c r="P760" s="26">
        <f t="shared" si="58"/>
        <v>11500</v>
      </c>
      <c r="Q760" s="26"/>
      <c r="R760" s="26"/>
      <c r="S760" s="26">
        <f t="shared" si="59"/>
        <v>30356.28</v>
      </c>
      <c r="T760" s="26"/>
      <c r="U760" s="166">
        <f t="shared" si="60"/>
        <v>0.87989217391304342</v>
      </c>
    </row>
    <row r="761" spans="1:22">
      <c r="A761" s="23"/>
      <c r="B761" s="494" t="s">
        <v>86</v>
      </c>
      <c r="C761" s="495"/>
      <c r="D761" s="495"/>
      <c r="E761" s="495"/>
      <c r="F761" s="496"/>
      <c r="G761" s="478">
        <v>14820</v>
      </c>
      <c r="H761" s="479"/>
      <c r="I761" s="26"/>
      <c r="J761" s="26">
        <v>14820</v>
      </c>
      <c r="K761" s="26"/>
      <c r="L761" s="26"/>
      <c r="M761" s="26">
        <v>5791.59</v>
      </c>
      <c r="N761" s="26"/>
      <c r="O761" s="26"/>
      <c r="P761" s="26">
        <f t="shared" si="58"/>
        <v>14820</v>
      </c>
      <c r="Q761" s="26"/>
      <c r="R761" s="26"/>
      <c r="S761" s="26">
        <f t="shared" si="59"/>
        <v>5791.59</v>
      </c>
      <c r="T761" s="26"/>
      <c r="U761" s="166">
        <f t="shared" si="60"/>
        <v>0.39079554655870447</v>
      </c>
    </row>
    <row r="762" spans="1:22" ht="15.75" thickBot="1">
      <c r="A762" s="23"/>
      <c r="B762" s="494" t="s">
        <v>87</v>
      </c>
      <c r="C762" s="495"/>
      <c r="D762" s="495"/>
      <c r="E762" s="495"/>
      <c r="F762" s="496"/>
      <c r="G762" s="478">
        <v>44460</v>
      </c>
      <c r="H762" s="479"/>
      <c r="I762" s="26"/>
      <c r="J762" s="26">
        <v>19960.86</v>
      </c>
      <c r="K762" s="26"/>
      <c r="L762" s="26"/>
      <c r="M762" s="26">
        <v>0</v>
      </c>
      <c r="N762" s="26"/>
      <c r="O762" s="26"/>
      <c r="P762" s="26">
        <f t="shared" si="58"/>
        <v>19960.86</v>
      </c>
      <c r="Q762" s="26"/>
      <c r="R762" s="26"/>
      <c r="S762" s="26">
        <f t="shared" si="59"/>
        <v>0</v>
      </c>
      <c r="T762" s="26"/>
      <c r="U762" s="166">
        <f t="shared" si="60"/>
        <v>0</v>
      </c>
    </row>
    <row r="763" spans="1:22" s="168" customFormat="1" ht="12.75" thickBot="1">
      <c r="A763" s="167"/>
      <c r="B763" s="343" t="s">
        <v>22</v>
      </c>
      <c r="C763" s="344"/>
      <c r="D763" s="344"/>
      <c r="E763" s="344"/>
      <c r="F763" s="345"/>
      <c r="G763" s="346">
        <f>+G738+G752+G756</f>
        <v>1344927.5</v>
      </c>
      <c r="H763" s="347"/>
      <c r="I763" s="171"/>
      <c r="J763" s="171">
        <f>+J738+J752+J756</f>
        <v>221537.56</v>
      </c>
      <c r="K763" s="171"/>
      <c r="L763" s="171"/>
      <c r="M763" s="171">
        <f>+M738+M752+M756</f>
        <v>67436.92</v>
      </c>
      <c r="N763" s="171"/>
      <c r="O763" s="171"/>
      <c r="P763" s="171">
        <f>+P738+P752+P756</f>
        <v>871035.05999999994</v>
      </c>
      <c r="Q763" s="171"/>
      <c r="R763" s="171"/>
      <c r="S763" s="171">
        <f>+S738+S752+S756</f>
        <v>239011.37</v>
      </c>
      <c r="T763" s="147"/>
      <c r="U763" s="170">
        <f t="shared" si="51"/>
        <v>0.17771320015391165</v>
      </c>
    </row>
    <row r="764" spans="1:22" ht="15.75" thickBot="1">
      <c r="C764" s="27"/>
      <c r="I764" s="28"/>
      <c r="L764" s="28"/>
      <c r="N764" s="28"/>
      <c r="U764" s="28"/>
    </row>
    <row r="765" spans="1:22" ht="15.75" thickBot="1">
      <c r="B765" s="311" t="s">
        <v>32</v>
      </c>
      <c r="C765" s="312"/>
      <c r="D765" s="312"/>
      <c r="E765" s="312"/>
      <c r="F765" s="312"/>
      <c r="G765" s="312"/>
      <c r="H765" s="312"/>
      <c r="I765" s="312"/>
      <c r="J765" s="312"/>
      <c r="K765" s="312"/>
      <c r="L765" s="312"/>
      <c r="M765" s="312"/>
      <c r="N765" s="312"/>
      <c r="O765" s="312"/>
      <c r="P765" s="312"/>
      <c r="Q765" s="312"/>
      <c r="R765" s="312"/>
      <c r="S765" s="312"/>
      <c r="T765" s="312"/>
      <c r="U765" s="313"/>
      <c r="V765" s="29"/>
    </row>
    <row r="766" spans="1:22" ht="15.75" customHeight="1" thickBot="1">
      <c r="B766" s="314"/>
      <c r="C766" s="315"/>
      <c r="D766" s="318" t="s">
        <v>16</v>
      </c>
      <c r="E766" s="319"/>
      <c r="F766" s="319"/>
      <c r="G766" s="319"/>
      <c r="H766" s="319"/>
      <c r="I766" s="320"/>
      <c r="J766" s="318" t="s">
        <v>33</v>
      </c>
      <c r="K766" s="319"/>
      <c r="L766" s="319"/>
      <c r="M766" s="319"/>
      <c r="N766" s="319"/>
      <c r="O766" s="320"/>
      <c r="P766" s="318" t="s">
        <v>18</v>
      </c>
      <c r="Q766" s="319"/>
      <c r="R766" s="319"/>
      <c r="S766" s="319"/>
      <c r="T766" s="319"/>
      <c r="U766" s="30"/>
    </row>
    <row r="767" spans="1:22" ht="15.75" thickBot="1">
      <c r="B767" s="316"/>
      <c r="C767" s="317"/>
      <c r="D767" s="321" t="s">
        <v>27</v>
      </c>
      <c r="E767" s="322"/>
      <c r="F767" s="322" t="s">
        <v>28</v>
      </c>
      <c r="G767" s="322"/>
      <c r="H767" s="323" t="s">
        <v>29</v>
      </c>
      <c r="I767" s="324"/>
      <c r="J767" s="321" t="s">
        <v>27</v>
      </c>
      <c r="K767" s="322"/>
      <c r="L767" s="322" t="s">
        <v>28</v>
      </c>
      <c r="M767" s="322"/>
      <c r="N767" s="323" t="s">
        <v>29</v>
      </c>
      <c r="O767" s="324"/>
      <c r="P767" s="321" t="s">
        <v>27</v>
      </c>
      <c r="Q767" s="322"/>
      <c r="R767" s="322" t="s">
        <v>28</v>
      </c>
      <c r="S767" s="322"/>
      <c r="T767" s="323" t="s">
        <v>29</v>
      </c>
      <c r="U767" s="324"/>
    </row>
    <row r="768" spans="1:22" ht="22.5" customHeight="1">
      <c r="A768" s="23"/>
      <c r="B768" s="325" t="s">
        <v>34</v>
      </c>
      <c r="C768" s="326"/>
      <c r="D768" s="327"/>
      <c r="E768" s="328"/>
      <c r="F768" s="328">
        <f>+G752+G738</f>
        <v>886101</v>
      </c>
      <c r="G768" s="328"/>
      <c r="H768" s="328"/>
      <c r="I768" s="329"/>
      <c r="J768" s="327"/>
      <c r="K768" s="328"/>
      <c r="L768" s="328">
        <f>+M738+M752</f>
        <v>32307.079999999998</v>
      </c>
      <c r="M768" s="328"/>
      <c r="N768" s="328"/>
      <c r="O768" s="329"/>
      <c r="P768" s="327"/>
      <c r="Q768" s="328"/>
      <c r="R768" s="328">
        <f>+S738+S752</f>
        <v>102806.11</v>
      </c>
      <c r="S768" s="328"/>
      <c r="T768" s="328"/>
      <c r="U768" s="329"/>
    </row>
    <row r="769" spans="1:21" ht="24.75" customHeight="1" thickBot="1">
      <c r="A769" s="4"/>
      <c r="B769" s="303" t="s">
        <v>35</v>
      </c>
      <c r="C769" s="304"/>
      <c r="D769" s="305"/>
      <c r="E769" s="306"/>
      <c r="F769" s="306">
        <f>+G756</f>
        <v>458826.5</v>
      </c>
      <c r="G769" s="306"/>
      <c r="H769" s="306"/>
      <c r="I769" s="307"/>
      <c r="J769" s="305"/>
      <c r="K769" s="306"/>
      <c r="L769" s="306">
        <f>+M756</f>
        <v>35129.839999999997</v>
      </c>
      <c r="M769" s="306"/>
      <c r="N769" s="306"/>
      <c r="O769" s="307"/>
      <c r="P769" s="305"/>
      <c r="Q769" s="306"/>
      <c r="R769" s="306">
        <f>+S756</f>
        <v>136205.25999999998</v>
      </c>
      <c r="S769" s="306"/>
      <c r="T769" s="306"/>
      <c r="U769" s="307"/>
    </row>
    <row r="770" spans="1:21" ht="15.75" thickBot="1">
      <c r="A770" s="23"/>
      <c r="B770" s="31" t="s">
        <v>22</v>
      </c>
      <c r="C770" s="32"/>
      <c r="D770" s="308"/>
      <c r="E770" s="309"/>
      <c r="F770" s="309">
        <f>SUM(F768:F769)</f>
        <v>1344927.5</v>
      </c>
      <c r="G770" s="309"/>
      <c r="H770" s="309"/>
      <c r="I770" s="310"/>
      <c r="J770" s="308"/>
      <c r="K770" s="309"/>
      <c r="L770" s="309">
        <f>SUM(L768:L769)</f>
        <v>67436.92</v>
      </c>
      <c r="M770" s="309"/>
      <c r="N770" s="309"/>
      <c r="O770" s="310"/>
      <c r="P770" s="308"/>
      <c r="Q770" s="309"/>
      <c r="R770" s="309">
        <f>SUM(R768:R769)</f>
        <v>239011.37</v>
      </c>
      <c r="S770" s="309"/>
      <c r="T770" s="309"/>
      <c r="U770" s="310"/>
    </row>
    <row r="771" spans="1:21">
      <c r="A771" s="23"/>
      <c r="B771" s="82"/>
      <c r="C771" s="82"/>
      <c r="D771" s="82"/>
      <c r="E771" s="82"/>
      <c r="F771" s="79"/>
      <c r="G771" s="79"/>
      <c r="H771" s="75"/>
      <c r="I771" s="75"/>
      <c r="J771" s="79"/>
      <c r="K771" s="79"/>
      <c r="L771" s="79"/>
      <c r="M771" s="75"/>
      <c r="N771" s="79"/>
      <c r="O771" s="75"/>
      <c r="P771" s="75"/>
      <c r="Q771" s="79"/>
      <c r="R771" s="23"/>
      <c r="S771" s="23"/>
      <c r="T771" s="23"/>
      <c r="U771" s="23"/>
    </row>
    <row r="772" spans="1:21" ht="15.75" thickBot="1">
      <c r="A772" s="23"/>
      <c r="B772" s="82"/>
      <c r="C772" s="82"/>
      <c r="D772" s="82"/>
      <c r="E772" s="82"/>
      <c r="F772" s="79"/>
      <c r="G772" s="79"/>
      <c r="H772" s="79"/>
      <c r="I772" s="79"/>
      <c r="J772" s="79"/>
      <c r="K772" s="79"/>
      <c r="L772" s="79"/>
      <c r="M772" s="79"/>
      <c r="N772" s="79"/>
      <c r="O772" s="79"/>
      <c r="P772" s="79"/>
      <c r="Q772" s="79"/>
      <c r="R772" s="23"/>
      <c r="S772" s="23"/>
      <c r="T772" s="23"/>
      <c r="U772" s="23"/>
    </row>
    <row r="773" spans="1:21" ht="15.75" thickBot="1">
      <c r="B773" s="480" t="s">
        <v>36</v>
      </c>
      <c r="C773" s="481"/>
      <c r="D773" s="481"/>
      <c r="E773" s="316"/>
      <c r="F773" s="482"/>
      <c r="G773" s="482"/>
      <c r="H773" s="482"/>
      <c r="I773" s="482"/>
      <c r="J773" s="482"/>
      <c r="K773" s="482"/>
      <c r="L773" s="482"/>
      <c r="M773" s="482"/>
      <c r="N773" s="482"/>
      <c r="O773" s="482"/>
      <c r="P773" s="482"/>
      <c r="Q773" s="482"/>
      <c r="R773" s="482"/>
      <c r="S773" s="482"/>
      <c r="T773" s="482"/>
      <c r="U773" s="482"/>
    </row>
    <row r="774" spans="1:21">
      <c r="B774" s="483"/>
      <c r="C774" s="484"/>
      <c r="D774" s="484"/>
      <c r="E774" s="484"/>
      <c r="F774" s="484"/>
      <c r="G774" s="484"/>
      <c r="H774" s="484"/>
      <c r="I774" s="484"/>
      <c r="J774" s="484"/>
      <c r="K774" s="484"/>
      <c r="L774" s="484"/>
      <c r="M774" s="484"/>
      <c r="N774" s="484"/>
      <c r="O774" s="484"/>
      <c r="P774" s="484"/>
      <c r="Q774" s="484"/>
      <c r="R774" s="484"/>
      <c r="S774" s="484"/>
      <c r="T774" s="484"/>
      <c r="U774" s="485"/>
    </row>
    <row r="775" spans="1:21">
      <c r="B775" s="486"/>
      <c r="C775" s="487"/>
      <c r="D775" s="487"/>
      <c r="E775" s="487"/>
      <c r="F775" s="487"/>
      <c r="G775" s="487"/>
      <c r="H775" s="487"/>
      <c r="I775" s="487"/>
      <c r="J775" s="487"/>
      <c r="K775" s="487"/>
      <c r="L775" s="487"/>
      <c r="M775" s="487"/>
      <c r="N775" s="487"/>
      <c r="O775" s="487"/>
      <c r="P775" s="487"/>
      <c r="Q775" s="487"/>
      <c r="R775" s="487"/>
      <c r="S775" s="487"/>
      <c r="T775" s="487"/>
      <c r="U775" s="488"/>
    </row>
    <row r="776" spans="1:21">
      <c r="B776" s="486"/>
      <c r="C776" s="487"/>
      <c r="D776" s="487"/>
      <c r="E776" s="487"/>
      <c r="F776" s="487"/>
      <c r="G776" s="487"/>
      <c r="H776" s="487"/>
      <c r="I776" s="487"/>
      <c r="J776" s="487"/>
      <c r="K776" s="487"/>
      <c r="L776" s="487"/>
      <c r="M776" s="487"/>
      <c r="N776" s="487"/>
      <c r="O776" s="487"/>
      <c r="P776" s="487"/>
      <c r="Q776" s="487"/>
      <c r="R776" s="487"/>
      <c r="S776" s="487"/>
      <c r="T776" s="487"/>
      <c r="U776" s="488"/>
    </row>
    <row r="777" spans="1:21">
      <c r="B777" s="486"/>
      <c r="C777" s="487"/>
      <c r="D777" s="487"/>
      <c r="E777" s="487"/>
      <c r="F777" s="487"/>
      <c r="G777" s="487"/>
      <c r="H777" s="487"/>
      <c r="I777" s="487"/>
      <c r="J777" s="487"/>
      <c r="K777" s="487"/>
      <c r="L777" s="487"/>
      <c r="M777" s="487"/>
      <c r="N777" s="487"/>
      <c r="O777" s="487"/>
      <c r="P777" s="487"/>
      <c r="Q777" s="487"/>
      <c r="R777" s="487"/>
      <c r="S777" s="487"/>
      <c r="T777" s="487"/>
      <c r="U777" s="488"/>
    </row>
    <row r="778" spans="1:21">
      <c r="B778" s="486"/>
      <c r="C778" s="487"/>
      <c r="D778" s="487"/>
      <c r="E778" s="487"/>
      <c r="F778" s="487"/>
      <c r="G778" s="487"/>
      <c r="H778" s="487"/>
      <c r="I778" s="487"/>
      <c r="J778" s="487"/>
      <c r="K778" s="487"/>
      <c r="L778" s="487"/>
      <c r="M778" s="487"/>
      <c r="N778" s="487"/>
      <c r="O778" s="487"/>
      <c r="P778" s="487"/>
      <c r="Q778" s="487"/>
      <c r="R778" s="487"/>
      <c r="S778" s="487"/>
      <c r="T778" s="487"/>
      <c r="U778" s="488"/>
    </row>
    <row r="779" spans="1:21">
      <c r="B779" s="486"/>
      <c r="C779" s="487"/>
      <c r="D779" s="487"/>
      <c r="E779" s="487"/>
      <c r="F779" s="487"/>
      <c r="G779" s="487"/>
      <c r="H779" s="487"/>
      <c r="I779" s="487"/>
      <c r="J779" s="487"/>
      <c r="K779" s="487"/>
      <c r="L779" s="487"/>
      <c r="M779" s="487"/>
      <c r="N779" s="487"/>
      <c r="O779" s="487"/>
      <c r="P779" s="487"/>
      <c r="Q779" s="487"/>
      <c r="R779" s="487"/>
      <c r="S779" s="487"/>
      <c r="T779" s="487"/>
      <c r="U779" s="488"/>
    </row>
    <row r="780" spans="1:21" ht="15.75" thickBot="1">
      <c r="B780" s="489"/>
      <c r="C780" s="490"/>
      <c r="D780" s="490"/>
      <c r="E780" s="490"/>
      <c r="F780" s="490"/>
      <c r="G780" s="490"/>
      <c r="H780" s="490"/>
      <c r="I780" s="490"/>
      <c r="J780" s="490"/>
      <c r="K780" s="490"/>
      <c r="L780" s="490"/>
      <c r="M780" s="490"/>
      <c r="N780" s="490"/>
      <c r="O780" s="490"/>
      <c r="P780" s="490"/>
      <c r="Q780" s="490"/>
      <c r="R780" s="490"/>
      <c r="S780" s="490"/>
      <c r="T780" s="490"/>
      <c r="U780" s="491"/>
    </row>
    <row r="781" spans="1:21">
      <c r="B781" s="23"/>
    </row>
    <row r="782" spans="1:21">
      <c r="B782" s="23"/>
      <c r="G782" s="35"/>
      <c r="H782" s="35"/>
      <c r="N782" s="35"/>
      <c r="P782" s="35"/>
    </row>
    <row r="783" spans="1:21">
      <c r="H783" s="36"/>
      <c r="I783" s="626" t="s">
        <v>37</v>
      </c>
      <c r="J783" s="626"/>
      <c r="K783" s="626"/>
      <c r="L783" s="626"/>
      <c r="M783" s="626"/>
      <c r="N783" s="626"/>
      <c r="Q783" s="626" t="s">
        <v>38</v>
      </c>
      <c r="R783" s="626"/>
      <c r="S783" s="626"/>
      <c r="T783" s="626"/>
      <c r="U783" s="626"/>
    </row>
    <row r="784" spans="1:21">
      <c r="B784" s="642" t="s">
        <v>39</v>
      </c>
      <c r="C784" s="642"/>
      <c r="D784" s="642"/>
      <c r="E784" s="642"/>
      <c r="F784" s="642"/>
      <c r="G784" s="37"/>
      <c r="H784" s="37"/>
      <c r="I784" s="627"/>
      <c r="J784" s="627"/>
      <c r="K784" s="627"/>
      <c r="L784" s="627"/>
      <c r="M784" s="627"/>
      <c r="N784" s="627"/>
      <c r="O784" s="37"/>
      <c r="P784" s="37"/>
      <c r="Q784" s="629" t="s">
        <v>1</v>
      </c>
      <c r="R784" s="629"/>
      <c r="S784" s="629"/>
      <c r="T784" s="629"/>
      <c r="U784" s="629"/>
    </row>
    <row r="785" spans="2:21">
      <c r="B785" s="629"/>
      <c r="C785" s="629"/>
      <c r="D785" s="629"/>
      <c r="E785" s="629"/>
      <c r="F785" s="629"/>
      <c r="G785" s="137"/>
      <c r="H785" s="137"/>
      <c r="I785" s="627"/>
      <c r="J785" s="627"/>
      <c r="K785" s="627"/>
      <c r="L785" s="627"/>
      <c r="M785" s="627"/>
      <c r="N785" s="627"/>
      <c r="O785" s="137"/>
      <c r="P785" s="137"/>
      <c r="Q785" s="629"/>
      <c r="R785" s="629"/>
      <c r="S785" s="629"/>
      <c r="T785" s="629"/>
      <c r="U785" s="629"/>
    </row>
    <row r="786" spans="2:21">
      <c r="B786" s="629"/>
      <c r="C786" s="629"/>
      <c r="D786" s="629"/>
      <c r="E786" s="629"/>
      <c r="F786" s="629"/>
      <c r="G786" s="137"/>
      <c r="H786" s="137"/>
      <c r="I786" s="627"/>
      <c r="J786" s="627"/>
      <c r="K786" s="627"/>
      <c r="L786" s="627"/>
      <c r="M786" s="627"/>
      <c r="N786" s="627"/>
      <c r="O786" s="137"/>
      <c r="P786" s="137"/>
      <c r="Q786" s="629"/>
      <c r="R786" s="629"/>
      <c r="S786" s="629"/>
      <c r="T786" s="629"/>
      <c r="U786" s="629"/>
    </row>
    <row r="787" spans="2:21">
      <c r="B787" s="629"/>
      <c r="C787" s="629"/>
      <c r="D787" s="629"/>
      <c r="E787" s="629"/>
      <c r="F787" s="629"/>
      <c r="G787" s="137"/>
      <c r="H787" s="137"/>
      <c r="I787" s="627"/>
      <c r="J787" s="627"/>
      <c r="K787" s="627"/>
      <c r="L787" s="627"/>
      <c r="M787" s="627"/>
      <c r="N787" s="627"/>
      <c r="O787" s="137"/>
      <c r="P787" s="137"/>
      <c r="Q787" s="629"/>
      <c r="R787" s="629"/>
      <c r="S787" s="629"/>
      <c r="T787" s="629"/>
      <c r="U787" s="629"/>
    </row>
    <row r="788" spans="2:21" ht="15.75" thickBot="1">
      <c r="B788" s="482"/>
      <c r="C788" s="482"/>
      <c r="D788" s="482"/>
      <c r="E788" s="482"/>
      <c r="F788" s="482"/>
      <c r="I788" s="628"/>
      <c r="J788" s="628"/>
      <c r="K788" s="628"/>
      <c r="L788" s="628"/>
      <c r="M788" s="628"/>
      <c r="N788" s="628"/>
      <c r="Q788" s="482"/>
      <c r="R788" s="482"/>
      <c r="S788" s="482"/>
      <c r="T788" s="482"/>
      <c r="U788" s="482"/>
    </row>
    <row r="789" spans="2:21">
      <c r="B789" s="630" t="s">
        <v>88</v>
      </c>
      <c r="C789" s="630"/>
      <c r="D789" s="630"/>
      <c r="E789" s="630"/>
      <c r="F789" s="630"/>
      <c r="I789" s="630" t="s">
        <v>89</v>
      </c>
      <c r="J789" s="630"/>
      <c r="K789" s="630"/>
      <c r="L789" s="630"/>
      <c r="M789" s="630"/>
      <c r="N789" s="630"/>
      <c r="Q789" s="631" t="s">
        <v>90</v>
      </c>
      <c r="R789" s="631"/>
      <c r="S789" s="631"/>
      <c r="T789" s="631"/>
      <c r="U789" s="631"/>
    </row>
    <row r="790" spans="2:21">
      <c r="B790" s="637" t="s">
        <v>91</v>
      </c>
      <c r="C790" s="637"/>
      <c r="D790" s="637"/>
      <c r="E790" s="637"/>
      <c r="F790" s="637"/>
      <c r="I790" s="632" t="s">
        <v>92</v>
      </c>
      <c r="J790" s="632"/>
      <c r="K790" s="632"/>
      <c r="L790" s="632"/>
      <c r="M790" s="632"/>
      <c r="N790" s="632"/>
      <c r="O790" s="151"/>
      <c r="P790" s="151"/>
      <c r="Q790" s="632" t="s">
        <v>93</v>
      </c>
      <c r="R790" s="632"/>
      <c r="S790" s="632"/>
      <c r="T790" s="632"/>
      <c r="U790" s="632"/>
    </row>
    <row r="791" spans="2:21">
      <c r="B791" s="23"/>
    </row>
    <row r="792" spans="2:21">
      <c r="B792" s="23"/>
      <c r="I792" s="626" t="s">
        <v>41</v>
      </c>
      <c r="J792" s="626"/>
      <c r="K792" s="626"/>
      <c r="L792" s="626"/>
      <c r="M792" s="626"/>
      <c r="N792" s="626"/>
    </row>
    <row r="793" spans="2:21">
      <c r="B793" s="302" t="s">
        <v>118</v>
      </c>
      <c r="C793" s="302"/>
      <c r="D793" s="302"/>
      <c r="E793" s="302"/>
      <c r="F793" s="302"/>
      <c r="I793" s="302" t="s">
        <v>40</v>
      </c>
      <c r="J793" s="302"/>
      <c r="K793" s="302"/>
      <c r="L793" s="302"/>
      <c r="M793" s="302"/>
      <c r="N793" s="302"/>
      <c r="Q793" s="302" t="s">
        <v>42</v>
      </c>
      <c r="R793" s="302"/>
      <c r="S793" s="302"/>
      <c r="T793" s="302"/>
      <c r="U793" s="302"/>
    </row>
    <row r="794" spans="2:21">
      <c r="B794" s="629"/>
      <c r="C794" s="629"/>
      <c r="D794" s="629"/>
      <c r="E794" s="629"/>
      <c r="F794" s="629"/>
      <c r="I794" s="302"/>
      <c r="J794" s="302"/>
      <c r="K794" s="302"/>
      <c r="L794" s="302"/>
      <c r="M794" s="302"/>
      <c r="N794" s="302"/>
      <c r="Q794" s="629"/>
      <c r="R794" s="629"/>
      <c r="S794" s="629"/>
      <c r="T794" s="629"/>
      <c r="U794" s="629"/>
    </row>
    <row r="795" spans="2:21">
      <c r="B795" s="629"/>
      <c r="C795" s="629"/>
      <c r="D795" s="629"/>
      <c r="E795" s="629"/>
      <c r="F795" s="629"/>
      <c r="I795" s="302"/>
      <c r="J795" s="302"/>
      <c r="K795" s="302"/>
      <c r="L795" s="302"/>
      <c r="M795" s="302"/>
      <c r="N795" s="302"/>
      <c r="Q795" s="629"/>
      <c r="R795" s="629"/>
      <c r="S795" s="629"/>
      <c r="T795" s="629"/>
      <c r="U795" s="629"/>
    </row>
    <row r="796" spans="2:21">
      <c r="B796" s="629"/>
      <c r="C796" s="629"/>
      <c r="D796" s="629"/>
      <c r="E796" s="629"/>
      <c r="F796" s="629"/>
      <c r="I796" s="302"/>
      <c r="J796" s="302"/>
      <c r="K796" s="302"/>
      <c r="L796" s="302"/>
      <c r="M796" s="302"/>
      <c r="N796" s="302"/>
      <c r="Q796" s="629"/>
      <c r="R796" s="629"/>
      <c r="S796" s="629"/>
      <c r="T796" s="629"/>
      <c r="U796" s="629"/>
    </row>
    <row r="797" spans="2:21" ht="15.75" thickBot="1">
      <c r="B797" s="482"/>
      <c r="C797" s="482"/>
      <c r="D797" s="482"/>
      <c r="E797" s="482"/>
      <c r="F797" s="482"/>
      <c r="G797" s="38"/>
      <c r="H797" s="38"/>
      <c r="I797" s="633"/>
      <c r="J797" s="633"/>
      <c r="K797" s="633"/>
      <c r="L797" s="633"/>
      <c r="M797" s="633"/>
      <c r="N797" s="633"/>
      <c r="O797" s="38"/>
      <c r="P797" s="38"/>
      <c r="Q797" s="482"/>
      <c r="R797" s="482"/>
      <c r="S797" s="482"/>
      <c r="T797" s="482"/>
      <c r="U797" s="482"/>
    </row>
    <row r="798" spans="2:21">
      <c r="B798" s="630" t="s">
        <v>94</v>
      </c>
      <c r="C798" s="630"/>
      <c r="D798" s="630"/>
      <c r="E798" s="630"/>
      <c r="F798" s="630"/>
      <c r="G798" s="152"/>
      <c r="H798" s="152"/>
      <c r="I798" s="630" t="s">
        <v>95</v>
      </c>
      <c r="J798" s="630"/>
      <c r="K798" s="630"/>
      <c r="L798" s="630"/>
      <c r="M798" s="630"/>
      <c r="N798" s="630"/>
      <c r="O798" s="38"/>
      <c r="P798" s="38"/>
      <c r="Q798" s="630" t="s">
        <v>96</v>
      </c>
      <c r="R798" s="630"/>
      <c r="S798" s="630"/>
      <c r="T798" s="630"/>
      <c r="U798" s="630"/>
    </row>
    <row r="799" spans="2:21" s="268" customFormat="1" ht="34.5" customHeight="1">
      <c r="B799" s="610" t="s">
        <v>97</v>
      </c>
      <c r="C799" s="610"/>
      <c r="D799" s="610"/>
      <c r="E799" s="610"/>
      <c r="F799" s="610"/>
      <c r="I799" s="610" t="s">
        <v>98</v>
      </c>
      <c r="J799" s="610"/>
      <c r="K799" s="610"/>
      <c r="L799" s="610"/>
      <c r="M799" s="610"/>
      <c r="N799" s="610"/>
      <c r="Q799" s="610" t="s">
        <v>99</v>
      </c>
      <c r="R799" s="610"/>
      <c r="S799" s="610"/>
      <c r="T799" s="610"/>
      <c r="U799" s="610"/>
    </row>
    <row r="800" spans="2:21">
      <c r="B800" s="23"/>
    </row>
    <row r="808" spans="2:21"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2:21"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2:21"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2:21"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2:21" ht="25.5" customHeight="1">
      <c r="B812" s="446" t="s">
        <v>0</v>
      </c>
      <c r="C812" s="446"/>
      <c r="D812" s="446"/>
      <c r="E812" s="446"/>
      <c r="F812" s="446"/>
      <c r="G812" s="446"/>
      <c r="H812" s="446"/>
      <c r="I812" s="446"/>
      <c r="J812" s="446"/>
      <c r="K812" s="446"/>
      <c r="L812" s="446"/>
      <c r="M812" s="446"/>
      <c r="N812" s="446"/>
      <c r="O812" s="446"/>
      <c r="P812" s="446"/>
      <c r="Q812" s="446"/>
      <c r="R812" s="446"/>
      <c r="S812" s="446"/>
      <c r="T812" s="446"/>
      <c r="U812" s="446"/>
    </row>
    <row r="813" spans="2:21">
      <c r="F813" t="s">
        <v>1</v>
      </c>
    </row>
    <row r="814" spans="2:21" ht="21.75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2:21" ht="15.75" thickBot="1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2:21" ht="15" customHeight="1">
      <c r="B816" s="463" t="s">
        <v>2</v>
      </c>
      <c r="C816" s="464"/>
      <c r="D816" s="464"/>
      <c r="E816" s="464"/>
      <c r="F816" s="465"/>
      <c r="G816" s="466" t="s">
        <v>123</v>
      </c>
      <c r="H816" s="467"/>
      <c r="I816" s="467"/>
      <c r="J816" s="467"/>
      <c r="K816" s="467"/>
      <c r="L816" s="467"/>
      <c r="M816" s="467"/>
      <c r="N816" s="467"/>
      <c r="O816" s="467"/>
      <c r="P816" s="467"/>
      <c r="Q816" s="467"/>
      <c r="R816" s="467"/>
      <c r="S816" s="467"/>
      <c r="T816" s="467"/>
      <c r="U816" s="468"/>
    </row>
    <row r="817" spans="1:21">
      <c r="A817" s="4"/>
      <c r="B817" s="469" t="s">
        <v>3</v>
      </c>
      <c r="C817" s="470"/>
      <c r="D817" s="470"/>
      <c r="E817" s="470"/>
      <c r="F817" s="471"/>
      <c r="G817" s="472" t="s">
        <v>100</v>
      </c>
      <c r="H817" s="473"/>
      <c r="I817" s="473"/>
      <c r="J817" s="473"/>
      <c r="K817" s="473"/>
      <c r="L817" s="473"/>
      <c r="M817" s="473"/>
      <c r="N817" s="473"/>
      <c r="O817" s="473"/>
      <c r="P817" s="473"/>
      <c r="Q817" s="473"/>
      <c r="R817" s="473"/>
      <c r="S817" s="473"/>
      <c r="T817" s="473"/>
      <c r="U817" s="474"/>
    </row>
    <row r="818" spans="1:21">
      <c r="A818" s="4"/>
      <c r="B818" s="463" t="s">
        <v>4</v>
      </c>
      <c r="C818" s="464"/>
      <c r="D818" s="464"/>
      <c r="E818" s="464"/>
      <c r="F818" s="465"/>
      <c r="G818" s="475" t="s">
        <v>43</v>
      </c>
      <c r="H818" s="476"/>
      <c r="I818" s="476"/>
      <c r="J818" s="476"/>
      <c r="K818" s="476"/>
      <c r="L818" s="476"/>
      <c r="M818" s="476"/>
      <c r="N818" s="476"/>
      <c r="O818" s="476"/>
      <c r="P818" s="476"/>
      <c r="Q818" s="476"/>
      <c r="R818" s="476"/>
      <c r="S818" s="476"/>
      <c r="T818" s="476"/>
      <c r="U818" s="477"/>
    </row>
    <row r="819" spans="1:21" ht="15" customHeight="1">
      <c r="A819" s="4"/>
      <c r="B819" s="463" t="s">
        <v>5</v>
      </c>
      <c r="C819" s="464"/>
      <c r="D819" s="464"/>
      <c r="E819" s="464"/>
      <c r="F819" s="465"/>
      <c r="G819" s="475" t="s">
        <v>63</v>
      </c>
      <c r="H819" s="476"/>
      <c r="I819" s="476"/>
      <c r="J819" s="476"/>
      <c r="K819" s="476"/>
      <c r="L819" s="476"/>
      <c r="M819" s="476"/>
      <c r="N819" s="476"/>
      <c r="O819" s="476"/>
      <c r="P819" s="476"/>
      <c r="Q819" s="476"/>
      <c r="R819" s="476"/>
      <c r="S819" s="476"/>
      <c r="T819" s="476"/>
      <c r="U819" s="477"/>
    </row>
    <row r="820" spans="1:21" ht="15" customHeight="1">
      <c r="A820" s="4"/>
      <c r="B820" s="463" t="s">
        <v>6</v>
      </c>
      <c r="C820" s="464"/>
      <c r="D820" s="464"/>
      <c r="E820" s="464"/>
      <c r="F820" s="465"/>
      <c r="G820" s="600" t="s">
        <v>7</v>
      </c>
      <c r="H820" s="601"/>
      <c r="I820" s="590"/>
      <c r="J820" s="591"/>
      <c r="K820" s="591"/>
      <c r="L820" s="592"/>
      <c r="M820" s="5" t="s">
        <v>8</v>
      </c>
      <c r="N820" s="590">
        <v>1344927.5</v>
      </c>
      <c r="O820" s="591"/>
      <c r="P820" s="591"/>
      <c r="Q820" s="592"/>
      <c r="R820" s="602" t="s">
        <v>9</v>
      </c>
      <c r="S820" s="601"/>
      <c r="T820" s="590"/>
      <c r="U820" s="603"/>
    </row>
    <row r="821" spans="1:21">
      <c r="A821" s="4"/>
      <c r="B821" s="463" t="s">
        <v>10</v>
      </c>
      <c r="C821" s="464"/>
      <c r="D821" s="464"/>
      <c r="E821" s="464"/>
      <c r="F821" s="465"/>
      <c r="G821" s="588" t="s">
        <v>7</v>
      </c>
      <c r="H821" s="589"/>
      <c r="I821" s="590"/>
      <c r="J821" s="591"/>
      <c r="K821" s="591"/>
      <c r="L821" s="592"/>
      <c r="M821" s="5" t="s">
        <v>8</v>
      </c>
      <c r="N821" s="593">
        <v>1344927.5</v>
      </c>
      <c r="O821" s="594"/>
      <c r="P821" s="594"/>
      <c r="Q821" s="595"/>
      <c r="R821" s="596"/>
      <c r="S821" s="588"/>
      <c r="T821" s="588"/>
      <c r="U821" s="597"/>
    </row>
    <row r="822" spans="1:21" ht="15.75" thickBot="1">
      <c r="A822" s="4"/>
      <c r="B822" s="463" t="s">
        <v>11</v>
      </c>
      <c r="C822" s="464"/>
      <c r="D822" s="464"/>
      <c r="E822" s="464"/>
      <c r="F822" s="465"/>
      <c r="G822" s="559" t="s">
        <v>110</v>
      </c>
      <c r="H822" s="560"/>
      <c r="I822" s="560"/>
      <c r="J822" s="560"/>
      <c r="K822" s="560"/>
      <c r="L822" s="560"/>
      <c r="M822" s="560"/>
      <c r="N822" s="560"/>
      <c r="O822" s="560"/>
      <c r="P822" s="560"/>
      <c r="Q822" s="560"/>
      <c r="R822" s="560"/>
      <c r="S822" s="560"/>
      <c r="T822" s="560"/>
      <c r="U822" s="561"/>
    </row>
    <row r="823" spans="1:21" ht="15.75" customHeight="1" thickBot="1">
      <c r="A823" s="4"/>
      <c r="B823" s="562" t="s">
        <v>12</v>
      </c>
      <c r="C823" s="563"/>
      <c r="D823" s="563"/>
      <c r="E823" s="563"/>
      <c r="F823" s="564"/>
      <c r="G823" s="565" t="s">
        <v>64</v>
      </c>
      <c r="H823" s="566"/>
      <c r="I823" s="566"/>
      <c r="J823" s="566"/>
      <c r="K823" s="566"/>
      <c r="L823" s="566"/>
      <c r="M823" s="566"/>
      <c r="N823" s="566"/>
      <c r="O823" s="566"/>
      <c r="P823" s="566"/>
      <c r="Q823" s="566"/>
      <c r="R823" s="566"/>
      <c r="S823" s="566"/>
      <c r="T823" s="566"/>
      <c r="U823" s="567"/>
    </row>
    <row r="824" spans="1:21" ht="15.75" thickBot="1">
      <c r="B824" s="568"/>
      <c r="C824" s="568"/>
      <c r="D824" s="568"/>
      <c r="E824" s="568"/>
      <c r="F824" s="568"/>
      <c r="G824" s="568"/>
      <c r="H824" s="568"/>
      <c r="I824" s="568"/>
      <c r="J824" s="568"/>
      <c r="K824" s="568"/>
      <c r="L824" s="568"/>
      <c r="M824" s="568"/>
      <c r="N824" s="568"/>
      <c r="O824" s="568"/>
      <c r="P824" s="568"/>
      <c r="Q824" s="568"/>
      <c r="R824" s="568"/>
      <c r="S824" s="568"/>
      <c r="T824" s="568"/>
      <c r="U824" s="568"/>
    </row>
    <row r="825" spans="1:21" ht="16.5" thickBot="1">
      <c r="A825" s="4"/>
      <c r="B825" s="516" t="s">
        <v>13</v>
      </c>
      <c r="C825" s="516"/>
      <c r="D825" s="517"/>
      <c r="E825" s="516" t="s">
        <v>14</v>
      </c>
      <c r="F825" s="517"/>
      <c r="G825" s="521" t="s">
        <v>15</v>
      </c>
      <c r="H825" s="522"/>
      <c r="I825" s="522"/>
      <c r="J825" s="522"/>
      <c r="K825" s="522"/>
      <c r="L825" s="522"/>
      <c r="M825" s="522"/>
      <c r="N825" s="522"/>
      <c r="O825" s="522"/>
      <c r="P825" s="522"/>
      <c r="Q825" s="522"/>
      <c r="R825" s="522"/>
      <c r="S825" s="522"/>
      <c r="T825" s="522"/>
      <c r="U825" s="523"/>
    </row>
    <row r="826" spans="1:21" ht="15.75" thickBot="1">
      <c r="A826" s="4"/>
      <c r="B826" s="519"/>
      <c r="C826" s="519"/>
      <c r="D826" s="520"/>
      <c r="E826" s="519"/>
      <c r="F826" s="520"/>
      <c r="G826" s="524" t="s">
        <v>16</v>
      </c>
      <c r="H826" s="525"/>
      <c r="I826" s="318" t="s">
        <v>17</v>
      </c>
      <c r="J826" s="319"/>
      <c r="K826" s="319"/>
      <c r="L826" s="319"/>
      <c r="M826" s="319"/>
      <c r="N826" s="320"/>
      <c r="O826" s="573" t="s">
        <v>18</v>
      </c>
      <c r="P826" s="574"/>
      <c r="Q826" s="574"/>
      <c r="R826" s="574"/>
      <c r="S826" s="574"/>
      <c r="T826" s="574"/>
      <c r="U826" s="575"/>
    </row>
    <row r="827" spans="1:21">
      <c r="A827" s="4"/>
      <c r="B827" s="519"/>
      <c r="C827" s="519"/>
      <c r="D827" s="520"/>
      <c r="E827" s="519"/>
      <c r="F827" s="520"/>
      <c r="G827" s="526"/>
      <c r="H827" s="527"/>
      <c r="I827" s="524" t="s">
        <v>19</v>
      </c>
      <c r="J827" s="576"/>
      <c r="K827" s="576"/>
      <c r="L827" s="524" t="s">
        <v>20</v>
      </c>
      <c r="M827" s="576"/>
      <c r="N827" s="525"/>
      <c r="O827" s="578" t="s">
        <v>19</v>
      </c>
      <c r="P827" s="579"/>
      <c r="Q827" s="579"/>
      <c r="R827" s="524" t="s">
        <v>20</v>
      </c>
      <c r="S827" s="576"/>
      <c r="T827" s="576"/>
      <c r="U827" s="535" t="s">
        <v>21</v>
      </c>
    </row>
    <row r="828" spans="1:21" ht="15.75" thickBot="1">
      <c r="A828" s="4"/>
      <c r="B828" s="569"/>
      <c r="C828" s="569"/>
      <c r="D828" s="570"/>
      <c r="E828" s="519"/>
      <c r="F828" s="520"/>
      <c r="G828" s="571"/>
      <c r="H828" s="572"/>
      <c r="I828" s="571"/>
      <c r="J828" s="577"/>
      <c r="K828" s="577"/>
      <c r="L828" s="571"/>
      <c r="M828" s="577"/>
      <c r="N828" s="572"/>
      <c r="O828" s="571"/>
      <c r="P828" s="577"/>
      <c r="Q828" s="577"/>
      <c r="R828" s="571"/>
      <c r="S828" s="577"/>
      <c r="T828" s="577"/>
      <c r="U828" s="536"/>
    </row>
    <row r="829" spans="1:21">
      <c r="A829" s="23"/>
      <c r="B829" s="580" t="s">
        <v>45</v>
      </c>
      <c r="C829" s="581"/>
      <c r="D829" s="582"/>
      <c r="E829" s="583"/>
      <c r="F829" s="584"/>
      <c r="G829" s="585"/>
      <c r="H829" s="609"/>
      <c r="I829" s="583"/>
      <c r="J829" s="587"/>
      <c r="K829" s="587"/>
      <c r="L829" s="587"/>
      <c r="M829" s="587"/>
      <c r="N829" s="587"/>
      <c r="O829" s="585"/>
      <c r="P829" s="587"/>
      <c r="Q829" s="587"/>
      <c r="R829" s="587"/>
      <c r="S829" s="587"/>
      <c r="T829" s="587"/>
      <c r="U829" s="160"/>
    </row>
    <row r="830" spans="1:21">
      <c r="A830" s="23"/>
      <c r="B830" s="551" t="s">
        <v>46</v>
      </c>
      <c r="C830" s="552"/>
      <c r="D830" s="553"/>
      <c r="E830" s="543" t="s">
        <v>59</v>
      </c>
      <c r="F830" s="507"/>
      <c r="G830" s="508">
        <v>960</v>
      </c>
      <c r="H830" s="509"/>
      <c r="I830" s="274">
        <v>0</v>
      </c>
      <c r="J830" s="510"/>
      <c r="K830" s="537"/>
      <c r="L830" s="274">
        <v>0</v>
      </c>
      <c r="M830" s="275"/>
      <c r="N830" s="276"/>
      <c r="O830" s="508">
        <f>+I830+O716</f>
        <v>960</v>
      </c>
      <c r="P830" s="510"/>
      <c r="Q830" s="510"/>
      <c r="R830" s="508">
        <f>+L830+R716</f>
        <v>960</v>
      </c>
      <c r="S830" s="510"/>
      <c r="T830" s="510"/>
      <c r="U830" s="162">
        <f>+R830/G830</f>
        <v>1</v>
      </c>
    </row>
    <row r="831" spans="1:21">
      <c r="A831" s="23"/>
      <c r="B831" s="551" t="s">
        <v>47</v>
      </c>
      <c r="C831" s="552"/>
      <c r="D831" s="553"/>
      <c r="E831" s="543" t="s">
        <v>60</v>
      </c>
      <c r="F831" s="507"/>
      <c r="G831" s="508">
        <v>120</v>
      </c>
      <c r="H831" s="537"/>
      <c r="I831" s="274">
        <v>0</v>
      </c>
      <c r="J831" s="510"/>
      <c r="K831" s="537"/>
      <c r="L831" s="274">
        <v>0</v>
      </c>
      <c r="M831" s="275"/>
      <c r="N831" s="276"/>
      <c r="O831" s="508">
        <f>+I831+O717</f>
        <v>120</v>
      </c>
      <c r="P831" s="510"/>
      <c r="Q831" s="510"/>
      <c r="R831" s="508">
        <f>+L831+R717</f>
        <v>120</v>
      </c>
      <c r="S831" s="510"/>
      <c r="T831" s="510"/>
      <c r="U831" s="162">
        <f>+R831/G831</f>
        <v>1</v>
      </c>
    </row>
    <row r="832" spans="1:21">
      <c r="A832" s="23"/>
      <c r="B832" s="54" t="s">
        <v>48</v>
      </c>
      <c r="C832" s="52"/>
      <c r="D832" s="53"/>
      <c r="E832" s="506" t="s">
        <v>60</v>
      </c>
      <c r="F832" s="507"/>
      <c r="G832" s="508">
        <v>3975</v>
      </c>
      <c r="H832" s="509"/>
      <c r="I832" s="274">
        <v>480</v>
      </c>
      <c r="J832" s="275"/>
      <c r="K832" s="509"/>
      <c r="L832" s="274">
        <v>480</v>
      </c>
      <c r="M832" s="275"/>
      <c r="N832" s="276"/>
      <c r="O832" s="508">
        <f>+I832+O718</f>
        <v>2955</v>
      </c>
      <c r="P832" s="510"/>
      <c r="Q832" s="510"/>
      <c r="R832" s="508">
        <f>+L832+R718</f>
        <v>2955</v>
      </c>
      <c r="S832" s="510"/>
      <c r="T832" s="510"/>
      <c r="U832" s="162">
        <f>+R832/G832</f>
        <v>0.74339622641509429</v>
      </c>
    </row>
    <row r="833" spans="1:21">
      <c r="A833" s="23"/>
      <c r="B833" s="554" t="s">
        <v>49</v>
      </c>
      <c r="C833" s="555"/>
      <c r="D833" s="556"/>
      <c r="E833" s="543"/>
      <c r="F833" s="557"/>
      <c r="G833" s="508"/>
      <c r="H833" s="537"/>
      <c r="I833" s="274"/>
      <c r="J833" s="275"/>
      <c r="K833" s="509"/>
      <c r="L833" s="274"/>
      <c r="M833" s="275"/>
      <c r="N833" s="276"/>
      <c r="O833" s="508"/>
      <c r="P833" s="275"/>
      <c r="Q833" s="558"/>
      <c r="R833" s="510"/>
      <c r="S833" s="275"/>
      <c r="T833" s="558"/>
      <c r="U833" s="162"/>
    </row>
    <row r="834" spans="1:21">
      <c r="A834" s="23"/>
      <c r="B834" s="551" t="s">
        <v>50</v>
      </c>
      <c r="C834" s="552"/>
      <c r="D834" s="553"/>
      <c r="E834" s="543" t="s">
        <v>60</v>
      </c>
      <c r="F834" s="507"/>
      <c r="G834" s="508">
        <v>120</v>
      </c>
      <c r="H834" s="537"/>
      <c r="I834" s="274">
        <v>60</v>
      </c>
      <c r="J834" s="275"/>
      <c r="K834" s="509"/>
      <c r="L834" s="274">
        <v>60</v>
      </c>
      <c r="M834" s="275"/>
      <c r="N834" s="276"/>
      <c r="O834" s="508">
        <f>+I834+O720</f>
        <v>60</v>
      </c>
      <c r="P834" s="510"/>
      <c r="Q834" s="510"/>
      <c r="R834" s="508">
        <f>+L834+R720</f>
        <v>60</v>
      </c>
      <c r="S834" s="510"/>
      <c r="T834" s="510"/>
      <c r="U834" s="162">
        <f>+R834/G834</f>
        <v>0.5</v>
      </c>
    </row>
    <row r="835" spans="1:21">
      <c r="A835" s="23"/>
      <c r="B835" s="54" t="s">
        <v>51</v>
      </c>
      <c r="C835" s="52"/>
      <c r="D835" s="53"/>
      <c r="E835" s="506" t="s">
        <v>59</v>
      </c>
      <c r="F835" s="507"/>
      <c r="G835" s="508">
        <v>300</v>
      </c>
      <c r="H835" s="509"/>
      <c r="I835" s="274">
        <v>150</v>
      </c>
      <c r="J835" s="275"/>
      <c r="K835" s="509"/>
      <c r="L835" s="274">
        <v>150</v>
      </c>
      <c r="M835" s="275"/>
      <c r="N835" s="276"/>
      <c r="O835" s="508">
        <f>+I835+O721</f>
        <v>150</v>
      </c>
      <c r="P835" s="510"/>
      <c r="Q835" s="510"/>
      <c r="R835" s="508">
        <f>+L835+R721</f>
        <v>150</v>
      </c>
      <c r="S835" s="510"/>
      <c r="T835" s="510"/>
      <c r="U835" s="162">
        <f>+R835/G835</f>
        <v>0.5</v>
      </c>
    </row>
    <row r="836" spans="1:21">
      <c r="A836" s="23"/>
      <c r="B836" s="551" t="s">
        <v>52</v>
      </c>
      <c r="C836" s="552"/>
      <c r="D836" s="553"/>
      <c r="E836" s="543" t="s">
        <v>59</v>
      </c>
      <c r="F836" s="507"/>
      <c r="G836" s="508">
        <v>1200</v>
      </c>
      <c r="H836" s="537"/>
      <c r="I836" s="274">
        <v>600</v>
      </c>
      <c r="J836" s="275"/>
      <c r="K836" s="509"/>
      <c r="L836" s="274">
        <v>600</v>
      </c>
      <c r="M836" s="275"/>
      <c r="N836" s="276"/>
      <c r="O836" s="508">
        <f>+I836+O722</f>
        <v>600</v>
      </c>
      <c r="P836" s="510"/>
      <c r="Q836" s="510"/>
      <c r="R836" s="508">
        <f>+L836+R722</f>
        <v>600</v>
      </c>
      <c r="S836" s="510"/>
      <c r="T836" s="510"/>
      <c r="U836" s="162">
        <f>+R836/G836</f>
        <v>0.5</v>
      </c>
    </row>
    <row r="837" spans="1:21">
      <c r="A837" s="23"/>
      <c r="B837" s="554" t="s">
        <v>53</v>
      </c>
      <c r="C837" s="555"/>
      <c r="D837" s="556"/>
      <c r="E837" s="543"/>
      <c r="F837" s="557"/>
      <c r="G837" s="508"/>
      <c r="H837" s="537"/>
      <c r="I837" s="274"/>
      <c r="J837" s="275"/>
      <c r="K837" s="509"/>
      <c r="L837" s="274"/>
      <c r="M837" s="275"/>
      <c r="N837" s="276"/>
      <c r="O837" s="508"/>
      <c r="P837" s="275"/>
      <c r="Q837" s="558"/>
      <c r="R837" s="510"/>
      <c r="S837" s="275"/>
      <c r="T837" s="558"/>
      <c r="U837" s="162"/>
    </row>
    <row r="838" spans="1:21">
      <c r="A838" s="23"/>
      <c r="B838" s="551" t="s">
        <v>54</v>
      </c>
      <c r="C838" s="552"/>
      <c r="D838" s="553"/>
      <c r="E838" s="543" t="s">
        <v>59</v>
      </c>
      <c r="F838" s="507"/>
      <c r="G838" s="508">
        <v>11104</v>
      </c>
      <c r="H838" s="537"/>
      <c r="I838" s="274">
        <v>2221</v>
      </c>
      <c r="J838" s="275"/>
      <c r="K838" s="509"/>
      <c r="L838" s="274">
        <v>2221</v>
      </c>
      <c r="M838" s="275"/>
      <c r="N838" s="276"/>
      <c r="O838" s="508">
        <f>+I838+O724</f>
        <v>11104</v>
      </c>
      <c r="P838" s="510"/>
      <c r="Q838" s="510"/>
      <c r="R838" s="508">
        <f>+L838+R724</f>
        <v>11104</v>
      </c>
      <c r="S838" s="510"/>
      <c r="T838" s="510"/>
      <c r="U838" s="162">
        <f>+R838/G838</f>
        <v>1</v>
      </c>
    </row>
    <row r="839" spans="1:21">
      <c r="A839" s="23"/>
      <c r="B839" s="54" t="s">
        <v>55</v>
      </c>
      <c r="C839" s="52"/>
      <c r="D839" s="53"/>
      <c r="E839" s="506" t="s">
        <v>60</v>
      </c>
      <c r="F839" s="507"/>
      <c r="G839" s="508">
        <v>555</v>
      </c>
      <c r="H839" s="509"/>
      <c r="I839" s="274">
        <v>111</v>
      </c>
      <c r="J839" s="275"/>
      <c r="K839" s="509"/>
      <c r="L839" s="274">
        <v>111</v>
      </c>
      <c r="M839" s="275"/>
      <c r="N839" s="276"/>
      <c r="O839" s="508">
        <f>+I839+O725</f>
        <v>555</v>
      </c>
      <c r="P839" s="510"/>
      <c r="Q839" s="510"/>
      <c r="R839" s="508">
        <f>+L839+R725</f>
        <v>555</v>
      </c>
      <c r="S839" s="510"/>
      <c r="T839" s="510"/>
      <c r="U839" s="162">
        <f>+R839/G839</f>
        <v>1</v>
      </c>
    </row>
    <row r="840" spans="1:21">
      <c r="A840" s="23"/>
      <c r="B840" s="56" t="s">
        <v>56</v>
      </c>
      <c r="C840" s="55"/>
      <c r="D840" s="57"/>
      <c r="E840" s="94"/>
      <c r="F840" s="95"/>
      <c r="G840" s="96"/>
      <c r="H840" s="97"/>
      <c r="I840" s="98"/>
      <c r="J840" s="100"/>
      <c r="K840" s="97"/>
      <c r="L840" s="98"/>
      <c r="M840" s="100"/>
      <c r="N840" s="101"/>
      <c r="O840" s="96"/>
      <c r="P840" s="100"/>
      <c r="Q840" s="103"/>
      <c r="R840" s="99"/>
      <c r="S840" s="100"/>
      <c r="T840" s="103"/>
      <c r="U840" s="162"/>
    </row>
    <row r="841" spans="1:21">
      <c r="A841" s="23"/>
      <c r="B841" s="54" t="s">
        <v>56</v>
      </c>
      <c r="C841" s="55"/>
      <c r="D841" s="57"/>
      <c r="E841" s="506" t="s">
        <v>60</v>
      </c>
      <c r="F841" s="507"/>
      <c r="G841" s="508">
        <v>12</v>
      </c>
      <c r="H841" s="509"/>
      <c r="I841" s="274">
        <v>1</v>
      </c>
      <c r="J841" s="275"/>
      <c r="K841" s="509"/>
      <c r="L841" s="274">
        <v>1</v>
      </c>
      <c r="M841" s="275"/>
      <c r="N841" s="276"/>
      <c r="O841" s="508">
        <f>+I841+O727</f>
        <v>8</v>
      </c>
      <c r="P841" s="510"/>
      <c r="Q841" s="510"/>
      <c r="R841" s="508">
        <f>+L841+R727</f>
        <v>8</v>
      </c>
      <c r="S841" s="510"/>
      <c r="T841" s="510"/>
      <c r="U841" s="162">
        <f>+R841/G841</f>
        <v>0.66666666666666663</v>
      </c>
    </row>
    <row r="842" spans="1:21">
      <c r="A842" s="23"/>
      <c r="B842" s="54" t="s">
        <v>57</v>
      </c>
      <c r="C842" s="55"/>
      <c r="D842" s="57"/>
      <c r="E842" s="506" t="s">
        <v>60</v>
      </c>
      <c r="F842" s="507"/>
      <c r="G842" s="508">
        <v>12</v>
      </c>
      <c r="H842" s="509"/>
      <c r="I842" s="274">
        <v>1</v>
      </c>
      <c r="J842" s="275"/>
      <c r="K842" s="509"/>
      <c r="L842" s="274">
        <v>1</v>
      </c>
      <c r="M842" s="275"/>
      <c r="N842" s="276"/>
      <c r="O842" s="508">
        <f>+I842+O728</f>
        <v>8</v>
      </c>
      <c r="P842" s="510"/>
      <c r="Q842" s="510"/>
      <c r="R842" s="508">
        <f>+L842+R728</f>
        <v>8</v>
      </c>
      <c r="S842" s="510"/>
      <c r="T842" s="510"/>
      <c r="U842" s="162">
        <f>+R842/G842</f>
        <v>0.66666666666666663</v>
      </c>
    </row>
    <row r="843" spans="1:21">
      <c r="A843" s="23"/>
      <c r="B843" s="56" t="s">
        <v>58</v>
      </c>
      <c r="C843" s="55"/>
      <c r="D843" s="57"/>
      <c r="E843" s="94"/>
      <c r="F843" s="95"/>
      <c r="G843" s="96"/>
      <c r="H843" s="97"/>
      <c r="I843" s="98"/>
      <c r="J843" s="100"/>
      <c r="K843" s="97"/>
      <c r="L843" s="98"/>
      <c r="M843" s="100"/>
      <c r="N843" s="101"/>
      <c r="O843" s="96"/>
      <c r="P843" s="100"/>
      <c r="Q843" s="103"/>
      <c r="R843" s="99"/>
      <c r="S843" s="100"/>
      <c r="T843" s="103"/>
      <c r="U843" s="162"/>
    </row>
    <row r="844" spans="1:21" ht="15.75" thickBot="1">
      <c r="A844" s="23"/>
      <c r="B844" s="540" t="s">
        <v>58</v>
      </c>
      <c r="C844" s="541"/>
      <c r="D844" s="542"/>
      <c r="E844" s="543" t="s">
        <v>60</v>
      </c>
      <c r="F844" s="507"/>
      <c r="G844" s="508">
        <v>1</v>
      </c>
      <c r="H844" s="537"/>
      <c r="I844" s="546">
        <v>0</v>
      </c>
      <c r="J844" s="547"/>
      <c r="K844" s="545"/>
      <c r="L844" s="546">
        <v>0</v>
      </c>
      <c r="M844" s="547"/>
      <c r="N844" s="548"/>
      <c r="O844" s="508">
        <f>+I844+O730</f>
        <v>0</v>
      </c>
      <c r="P844" s="510"/>
      <c r="Q844" s="510"/>
      <c r="R844" s="508">
        <f>+L844+R730</f>
        <v>0</v>
      </c>
      <c r="S844" s="510"/>
      <c r="T844" s="510"/>
      <c r="U844" s="162">
        <f>+R844/G844</f>
        <v>0</v>
      </c>
    </row>
    <row r="845" spans="1:21" ht="15.75" thickBot="1">
      <c r="A845" s="4"/>
      <c r="B845" s="549"/>
      <c r="C845" s="550"/>
      <c r="D845" s="550"/>
      <c r="E845" s="550"/>
      <c r="F845" s="550"/>
      <c r="G845" s="346"/>
      <c r="H845" s="538"/>
      <c r="I845" s="538"/>
      <c r="J845" s="538"/>
      <c r="K845" s="538"/>
      <c r="L845" s="538"/>
      <c r="M845" s="538"/>
      <c r="N845" s="539"/>
      <c r="O845" s="346"/>
      <c r="P845" s="538"/>
      <c r="Q845" s="538"/>
      <c r="R845" s="538"/>
      <c r="S845" s="538"/>
      <c r="T845" s="538"/>
      <c r="U845" s="539"/>
    </row>
    <row r="846" spans="1:21" ht="15.75" thickBot="1">
      <c r="B846" s="7"/>
      <c r="C846" s="8"/>
      <c r="D846" s="9"/>
      <c r="E846" s="10"/>
      <c r="F846" s="11"/>
      <c r="G846" s="12"/>
      <c r="H846" s="13"/>
      <c r="I846" s="14"/>
      <c r="J846" s="14"/>
      <c r="K846" s="15"/>
      <c r="L846" s="14"/>
      <c r="M846" s="15"/>
      <c r="N846" s="14"/>
      <c r="O846" s="14"/>
      <c r="P846" s="14"/>
      <c r="Q846" s="14"/>
      <c r="R846" s="15"/>
      <c r="S846" s="14"/>
      <c r="T846" s="12"/>
      <c r="U846" s="14"/>
    </row>
    <row r="847" spans="1:21" ht="16.5" thickBot="1">
      <c r="A847" s="4"/>
      <c r="B847" s="515" t="s">
        <v>23</v>
      </c>
      <c r="C847" s="516"/>
      <c r="D847" s="516"/>
      <c r="E847" s="516"/>
      <c r="F847" s="517"/>
      <c r="G847" s="521" t="s">
        <v>24</v>
      </c>
      <c r="H847" s="522"/>
      <c r="I847" s="522"/>
      <c r="J847" s="522"/>
      <c r="K847" s="522"/>
      <c r="L847" s="522"/>
      <c r="M847" s="522"/>
      <c r="N847" s="522"/>
      <c r="O847" s="522"/>
      <c r="P847" s="522"/>
      <c r="Q847" s="522"/>
      <c r="R847" s="522"/>
      <c r="S847" s="522"/>
      <c r="T847" s="522"/>
      <c r="U847" s="523"/>
    </row>
    <row r="848" spans="1:21" ht="15.75" thickBot="1">
      <c r="A848" s="4"/>
      <c r="B848" s="518"/>
      <c r="C848" s="519"/>
      <c r="D848" s="519"/>
      <c r="E848" s="519"/>
      <c r="F848" s="520"/>
      <c r="G848" s="524" t="s">
        <v>25</v>
      </c>
      <c r="H848" s="525"/>
      <c r="I848" s="519" t="s">
        <v>17</v>
      </c>
      <c r="J848" s="519"/>
      <c r="K848" s="519"/>
      <c r="L848" s="519"/>
      <c r="M848" s="519"/>
      <c r="N848" s="520"/>
      <c r="O848" s="530" t="s">
        <v>18</v>
      </c>
      <c r="P848" s="531"/>
      <c r="Q848" s="531"/>
      <c r="R848" s="531"/>
      <c r="S848" s="531"/>
      <c r="T848" s="531"/>
      <c r="U848" s="532"/>
    </row>
    <row r="849" spans="1:21" ht="15.75" thickBot="1">
      <c r="A849" s="4"/>
      <c r="B849" s="518"/>
      <c r="C849" s="519"/>
      <c r="D849" s="519"/>
      <c r="E849" s="519"/>
      <c r="F849" s="520"/>
      <c r="G849" s="526"/>
      <c r="H849" s="527"/>
      <c r="I849" s="318" t="s">
        <v>19</v>
      </c>
      <c r="J849" s="319"/>
      <c r="K849" s="320"/>
      <c r="L849" s="318" t="s">
        <v>26</v>
      </c>
      <c r="M849" s="319"/>
      <c r="N849" s="320"/>
      <c r="O849" s="318" t="s">
        <v>19</v>
      </c>
      <c r="P849" s="319"/>
      <c r="Q849" s="533"/>
      <c r="R849" s="534" t="s">
        <v>26</v>
      </c>
      <c r="S849" s="319"/>
      <c r="T849" s="320"/>
      <c r="U849" s="535" t="s">
        <v>21</v>
      </c>
    </row>
    <row r="850" spans="1:21" ht="15.75" thickBot="1">
      <c r="A850" s="4"/>
      <c r="B850" s="518"/>
      <c r="C850" s="519"/>
      <c r="D850" s="519"/>
      <c r="E850" s="519"/>
      <c r="F850" s="520"/>
      <c r="G850" s="528"/>
      <c r="H850" s="529"/>
      <c r="I850" s="92" t="s">
        <v>27</v>
      </c>
      <c r="J850" s="102" t="s">
        <v>28</v>
      </c>
      <c r="K850" s="102" t="s">
        <v>29</v>
      </c>
      <c r="L850" s="92" t="s">
        <v>27</v>
      </c>
      <c r="M850" s="102" t="s">
        <v>28</v>
      </c>
      <c r="N850" s="93" t="s">
        <v>29</v>
      </c>
      <c r="O850" s="19" t="s">
        <v>27</v>
      </c>
      <c r="P850" s="92" t="s">
        <v>28</v>
      </c>
      <c r="Q850" s="20" t="s">
        <v>29</v>
      </c>
      <c r="R850" s="21" t="s">
        <v>27</v>
      </c>
      <c r="S850" s="104" t="s">
        <v>28</v>
      </c>
      <c r="T850" s="102" t="s">
        <v>29</v>
      </c>
      <c r="U850" s="536"/>
    </row>
    <row r="851" spans="1:21" ht="15.75" customHeight="1" thickBot="1">
      <c r="A851" s="4"/>
      <c r="B851" s="497" t="s">
        <v>30</v>
      </c>
      <c r="C851" s="498"/>
      <c r="D851" s="498"/>
      <c r="E851" s="498"/>
      <c r="F851" s="498"/>
      <c r="G851" s="498"/>
      <c r="H851" s="498"/>
      <c r="I851" s="498"/>
      <c r="J851" s="498"/>
      <c r="K851" s="498"/>
      <c r="L851" s="498"/>
      <c r="M851" s="498"/>
      <c r="N851" s="498"/>
      <c r="O851" s="498"/>
      <c r="P851" s="498"/>
      <c r="Q851" s="498"/>
      <c r="R851" s="498"/>
      <c r="S851" s="498"/>
      <c r="T851" s="498"/>
      <c r="U851" s="499"/>
    </row>
    <row r="852" spans="1:21" ht="15.75" thickBot="1">
      <c r="A852" s="23"/>
      <c r="B852" s="500" t="s">
        <v>61</v>
      </c>
      <c r="C852" s="501"/>
      <c r="D852" s="501"/>
      <c r="E852" s="501"/>
      <c r="F852" s="501"/>
      <c r="G852" s="347">
        <f>SUM(G853:G865)</f>
        <v>259726.5</v>
      </c>
      <c r="H852" s="502"/>
      <c r="I852" s="161"/>
      <c r="J852" s="161">
        <f>SUM(J853:J865)</f>
        <v>22033.3</v>
      </c>
      <c r="K852" s="161"/>
      <c r="L852" s="161"/>
      <c r="M852" s="161">
        <f>SUM(M853:M865)</f>
        <v>5092.6400000000003</v>
      </c>
      <c r="N852" s="161"/>
      <c r="O852" s="161"/>
      <c r="P852" s="161">
        <f>SUM(P853:P865)</f>
        <v>198346.90000000002</v>
      </c>
      <c r="Q852" s="147"/>
      <c r="R852" s="161"/>
      <c r="S852" s="161">
        <f>SUM(S853:S865)</f>
        <v>107898.75000000001</v>
      </c>
      <c r="T852" s="147"/>
      <c r="U852" s="169">
        <f>+S852/G852</f>
        <v>0.41543219502053125</v>
      </c>
    </row>
    <row r="853" spans="1:21" ht="15" customHeight="1">
      <c r="A853" s="23"/>
      <c r="B853" s="503" t="s">
        <v>67</v>
      </c>
      <c r="C853" s="504"/>
      <c r="D853" s="504"/>
      <c r="E853" s="504"/>
      <c r="F853" s="505"/>
      <c r="G853" s="478">
        <v>118294</v>
      </c>
      <c r="H853" s="479"/>
      <c r="I853" s="26"/>
      <c r="J853" s="26">
        <v>9857.7999999999993</v>
      </c>
      <c r="K853" s="26"/>
      <c r="L853" s="26"/>
      <c r="M853" s="26">
        <v>1500.04</v>
      </c>
      <c r="N853" s="26"/>
      <c r="O853" s="26"/>
      <c r="P853" s="26">
        <f>+J853+P739</f>
        <v>78862.400000000009</v>
      </c>
      <c r="Q853" s="26"/>
      <c r="R853" s="26"/>
      <c r="S853" s="26">
        <f>+M853+S739</f>
        <v>41500.04</v>
      </c>
      <c r="T853" s="26"/>
      <c r="U853" s="166">
        <f t="shared" ref="U853:U877" si="61">+S853/G853</f>
        <v>0.35082117436218235</v>
      </c>
    </row>
    <row r="854" spans="1:21" ht="15" customHeight="1">
      <c r="A854" s="23"/>
      <c r="B854" s="494" t="s">
        <v>68</v>
      </c>
      <c r="C854" s="495"/>
      <c r="D854" s="495"/>
      <c r="E854" s="495"/>
      <c r="F854" s="496"/>
      <c r="G854" s="478">
        <v>6688.5</v>
      </c>
      <c r="H854" s="479"/>
      <c r="I854" s="26"/>
      <c r="J854" s="26">
        <v>6688.5</v>
      </c>
      <c r="K854" s="26"/>
      <c r="L854" s="26"/>
      <c r="M854" s="26">
        <v>0</v>
      </c>
      <c r="N854" s="26"/>
      <c r="O854" s="26"/>
      <c r="P854" s="26">
        <f t="shared" ref="P854:P865" si="62">+J854+P740</f>
        <v>6688.5</v>
      </c>
      <c r="Q854" s="26"/>
      <c r="R854" s="26"/>
      <c r="S854" s="26">
        <f t="shared" ref="S854:S865" si="63">+M854+S740</f>
        <v>1600</v>
      </c>
      <c r="T854" s="26"/>
      <c r="U854" s="166">
        <f t="shared" ref="U854:U865" si="64">+S854/G854</f>
        <v>0.23921656574717798</v>
      </c>
    </row>
    <row r="855" spans="1:21" ht="15" customHeight="1">
      <c r="A855" s="23"/>
      <c r="B855" s="494" t="s">
        <v>69</v>
      </c>
      <c r="C855" s="495"/>
      <c r="D855" s="495"/>
      <c r="E855" s="495"/>
      <c r="F855" s="496"/>
      <c r="G855" s="478">
        <v>6000</v>
      </c>
      <c r="H855" s="479"/>
      <c r="I855" s="26"/>
      <c r="J855" s="26">
        <v>0</v>
      </c>
      <c r="K855" s="26"/>
      <c r="L855" s="26"/>
      <c r="M855" s="26">
        <v>0</v>
      </c>
      <c r="N855" s="26"/>
      <c r="O855" s="26"/>
      <c r="P855" s="26">
        <f t="shared" si="62"/>
        <v>0</v>
      </c>
      <c r="Q855" s="26"/>
      <c r="R855" s="26"/>
      <c r="S855" s="26">
        <f t="shared" si="63"/>
        <v>0</v>
      </c>
      <c r="T855" s="26"/>
      <c r="U855" s="166">
        <f t="shared" si="64"/>
        <v>0</v>
      </c>
    </row>
    <row r="856" spans="1:21" ht="15" customHeight="1">
      <c r="A856" s="23"/>
      <c r="B856" s="494" t="s">
        <v>70</v>
      </c>
      <c r="C856" s="495"/>
      <c r="D856" s="495"/>
      <c r="E856" s="495"/>
      <c r="F856" s="496"/>
      <c r="G856" s="478">
        <v>19200</v>
      </c>
      <c r="H856" s="479"/>
      <c r="I856" s="26"/>
      <c r="J856" s="26">
        <v>0</v>
      </c>
      <c r="K856" s="26"/>
      <c r="L856" s="26"/>
      <c r="M856" s="26">
        <v>0</v>
      </c>
      <c r="N856" s="26"/>
      <c r="O856" s="26"/>
      <c r="P856" s="26">
        <f t="shared" si="62"/>
        <v>19200</v>
      </c>
      <c r="Q856" s="26"/>
      <c r="R856" s="26"/>
      <c r="S856" s="26">
        <f t="shared" si="63"/>
        <v>0</v>
      </c>
      <c r="T856" s="26"/>
      <c r="U856" s="166">
        <f t="shared" si="64"/>
        <v>0</v>
      </c>
    </row>
    <row r="857" spans="1:21">
      <c r="A857" s="23"/>
      <c r="B857" s="494" t="s">
        <v>71</v>
      </c>
      <c r="C857" s="495"/>
      <c r="D857" s="495"/>
      <c r="E857" s="495"/>
      <c r="F857" s="496"/>
      <c r="G857" s="478">
        <v>31500</v>
      </c>
      <c r="H857" s="479"/>
      <c r="I857" s="26"/>
      <c r="J857" s="26">
        <v>0</v>
      </c>
      <c r="K857" s="26"/>
      <c r="L857" s="26"/>
      <c r="M857" s="26">
        <v>0</v>
      </c>
      <c r="N857" s="26"/>
      <c r="O857" s="26"/>
      <c r="P857" s="26">
        <f t="shared" si="62"/>
        <v>31500</v>
      </c>
      <c r="Q857" s="26"/>
      <c r="R857" s="26"/>
      <c r="S857" s="26">
        <f t="shared" si="63"/>
        <v>28000</v>
      </c>
      <c r="T857" s="26"/>
      <c r="U857" s="166">
        <f t="shared" si="64"/>
        <v>0.88888888888888884</v>
      </c>
    </row>
    <row r="858" spans="1:21" ht="15" customHeight="1">
      <c r="A858" s="23"/>
      <c r="B858" s="494" t="s">
        <v>72</v>
      </c>
      <c r="C858" s="495"/>
      <c r="D858" s="495"/>
      <c r="E858" s="495"/>
      <c r="F858" s="496"/>
      <c r="G858" s="478">
        <v>6000</v>
      </c>
      <c r="H858" s="479"/>
      <c r="I858" s="26"/>
      <c r="J858" s="26">
        <v>0</v>
      </c>
      <c r="K858" s="26"/>
      <c r="L858" s="26"/>
      <c r="M858" s="26">
        <v>0</v>
      </c>
      <c r="N858" s="26"/>
      <c r="O858" s="26"/>
      <c r="P858" s="26">
        <f t="shared" si="62"/>
        <v>3000</v>
      </c>
      <c r="Q858" s="26"/>
      <c r="R858" s="26"/>
      <c r="S858" s="26">
        <f t="shared" si="63"/>
        <v>5049.6000000000004</v>
      </c>
      <c r="T858" s="26"/>
      <c r="U858" s="166">
        <f t="shared" si="64"/>
        <v>0.84160000000000001</v>
      </c>
    </row>
    <row r="859" spans="1:21" ht="15" customHeight="1">
      <c r="A859" s="23"/>
      <c r="B859" s="494" t="s">
        <v>73</v>
      </c>
      <c r="C859" s="495"/>
      <c r="D859" s="495"/>
      <c r="E859" s="495"/>
      <c r="F859" s="496"/>
      <c r="G859" s="478">
        <v>12000</v>
      </c>
      <c r="H859" s="479"/>
      <c r="I859" s="26"/>
      <c r="J859" s="26">
        <v>3000</v>
      </c>
      <c r="K859" s="26"/>
      <c r="L859" s="26"/>
      <c r="M859" s="26">
        <v>0</v>
      </c>
      <c r="N859" s="26"/>
      <c r="O859" s="26"/>
      <c r="P859" s="26">
        <f t="shared" si="62"/>
        <v>9000</v>
      </c>
      <c r="Q859" s="26"/>
      <c r="R859" s="26"/>
      <c r="S859" s="26">
        <f t="shared" si="63"/>
        <v>13061</v>
      </c>
      <c r="T859" s="26"/>
      <c r="U859" s="166">
        <f t="shared" si="64"/>
        <v>1.0884166666666666</v>
      </c>
    </row>
    <row r="860" spans="1:21">
      <c r="A860" s="23"/>
      <c r="B860" s="494" t="s">
        <v>65</v>
      </c>
      <c r="C860" s="495"/>
      <c r="D860" s="495"/>
      <c r="E860" s="495"/>
      <c r="F860" s="496"/>
      <c r="G860" s="478">
        <v>6200</v>
      </c>
      <c r="H860" s="479"/>
      <c r="I860" s="26"/>
      <c r="J860" s="26">
        <v>0</v>
      </c>
      <c r="K860" s="26"/>
      <c r="L860" s="26"/>
      <c r="M860" s="26">
        <v>3291</v>
      </c>
      <c r="N860" s="26"/>
      <c r="O860" s="26"/>
      <c r="P860" s="26">
        <f t="shared" si="62"/>
        <v>6200</v>
      </c>
      <c r="Q860" s="26"/>
      <c r="R860" s="26"/>
      <c r="S860" s="26">
        <f t="shared" si="63"/>
        <v>3291</v>
      </c>
      <c r="T860" s="26"/>
      <c r="U860" s="166">
        <f t="shared" si="64"/>
        <v>0.53080645161290319</v>
      </c>
    </row>
    <row r="861" spans="1:21" ht="15" customHeight="1">
      <c r="A861" s="23"/>
      <c r="B861" s="494" t="s">
        <v>74</v>
      </c>
      <c r="C861" s="495"/>
      <c r="D861" s="495"/>
      <c r="E861" s="495"/>
      <c r="F861" s="496"/>
      <c r="G861" s="478">
        <v>6000</v>
      </c>
      <c r="H861" s="479"/>
      <c r="I861" s="26"/>
      <c r="J861" s="26">
        <v>500</v>
      </c>
      <c r="K861" s="26"/>
      <c r="L861" s="26"/>
      <c r="M861" s="26">
        <v>301.60000000000002</v>
      </c>
      <c r="N861" s="26"/>
      <c r="O861" s="26"/>
      <c r="P861" s="26">
        <f t="shared" si="62"/>
        <v>4000</v>
      </c>
      <c r="Q861" s="26"/>
      <c r="R861" s="26"/>
      <c r="S861" s="26">
        <f t="shared" si="63"/>
        <v>2687.3900000000003</v>
      </c>
      <c r="T861" s="26"/>
      <c r="U861" s="166">
        <f t="shared" si="64"/>
        <v>0.4478983333333334</v>
      </c>
    </row>
    <row r="862" spans="1:21">
      <c r="A862" s="23"/>
      <c r="B862" s="494" t="s">
        <v>66</v>
      </c>
      <c r="C862" s="495"/>
      <c r="D862" s="495"/>
      <c r="E862" s="495"/>
      <c r="F862" s="496"/>
      <c r="G862" s="478">
        <v>24000</v>
      </c>
      <c r="H862" s="479"/>
      <c r="I862" s="26"/>
      <c r="J862" s="26">
        <v>0</v>
      </c>
      <c r="K862" s="26"/>
      <c r="L862" s="26"/>
      <c r="M862" s="26">
        <v>0</v>
      </c>
      <c r="N862" s="26"/>
      <c r="O862" s="26"/>
      <c r="P862" s="26">
        <f t="shared" si="62"/>
        <v>24000</v>
      </c>
      <c r="Q862" s="26"/>
      <c r="R862" s="26"/>
      <c r="S862" s="26">
        <f t="shared" si="63"/>
        <v>8755.7199999999993</v>
      </c>
      <c r="T862" s="26"/>
      <c r="U862" s="166">
        <f t="shared" si="64"/>
        <v>0.36482166666666666</v>
      </c>
    </row>
    <row r="863" spans="1:21" ht="15" customHeight="1">
      <c r="A863" s="23"/>
      <c r="B863" s="494" t="s">
        <v>75</v>
      </c>
      <c r="C863" s="495"/>
      <c r="D863" s="495"/>
      <c r="E863" s="495"/>
      <c r="F863" s="496"/>
      <c r="G863" s="478">
        <v>12000</v>
      </c>
      <c r="H863" s="479"/>
      <c r="I863" s="26"/>
      <c r="J863" s="26">
        <v>1000</v>
      </c>
      <c r="K863" s="26"/>
      <c r="L863" s="26"/>
      <c r="M863" s="26">
        <v>0</v>
      </c>
      <c r="N863" s="26"/>
      <c r="O863" s="26"/>
      <c r="P863" s="26">
        <f t="shared" si="62"/>
        <v>8000</v>
      </c>
      <c r="Q863" s="26"/>
      <c r="R863" s="26"/>
      <c r="S863" s="26">
        <f t="shared" si="63"/>
        <v>0</v>
      </c>
      <c r="T863" s="26"/>
      <c r="U863" s="166">
        <f t="shared" si="64"/>
        <v>0</v>
      </c>
    </row>
    <row r="864" spans="1:21" ht="15" customHeight="1">
      <c r="A864" s="23"/>
      <c r="B864" s="494" t="s">
        <v>76</v>
      </c>
      <c r="C864" s="495"/>
      <c r="D864" s="495"/>
      <c r="E864" s="495"/>
      <c r="F864" s="496"/>
      <c r="G864" s="478">
        <v>8244</v>
      </c>
      <c r="H864" s="479"/>
      <c r="I864" s="26"/>
      <c r="J864" s="26">
        <v>687</v>
      </c>
      <c r="K864" s="26"/>
      <c r="L864" s="26"/>
      <c r="M864" s="26">
        <v>0</v>
      </c>
      <c r="N864" s="26"/>
      <c r="O864" s="26"/>
      <c r="P864" s="26">
        <f t="shared" si="62"/>
        <v>5496</v>
      </c>
      <c r="Q864" s="26"/>
      <c r="R864" s="26"/>
      <c r="S864" s="26">
        <f t="shared" si="63"/>
        <v>3954</v>
      </c>
      <c r="T864" s="26"/>
      <c r="U864" s="166">
        <f t="shared" si="64"/>
        <v>0.47962154294032022</v>
      </c>
    </row>
    <row r="865" spans="1:22" ht="15.75" customHeight="1" thickBot="1">
      <c r="A865" s="23"/>
      <c r="B865" s="494" t="s">
        <v>77</v>
      </c>
      <c r="C865" s="495"/>
      <c r="D865" s="495"/>
      <c r="E865" s="495"/>
      <c r="F865" s="496"/>
      <c r="G865" s="513">
        <v>3600</v>
      </c>
      <c r="H865" s="514"/>
      <c r="I865" s="26"/>
      <c r="J865" s="26">
        <v>300</v>
      </c>
      <c r="K865" s="26"/>
      <c r="L865" s="26"/>
      <c r="M865" s="26">
        <v>0</v>
      </c>
      <c r="N865" s="26"/>
      <c r="O865" s="26"/>
      <c r="P865" s="26">
        <f t="shared" si="62"/>
        <v>2400</v>
      </c>
      <c r="Q865" s="26"/>
      <c r="R865" s="26"/>
      <c r="S865" s="26">
        <f t="shared" si="63"/>
        <v>0</v>
      </c>
      <c r="T865" s="26"/>
      <c r="U865" s="166">
        <f t="shared" si="64"/>
        <v>0</v>
      </c>
    </row>
    <row r="866" spans="1:22" ht="15.75" thickBot="1">
      <c r="A866" s="23"/>
      <c r="B866" s="500" t="s">
        <v>53</v>
      </c>
      <c r="C866" s="501"/>
      <c r="D866" s="501"/>
      <c r="E866" s="501"/>
      <c r="F866" s="501"/>
      <c r="G866" s="502">
        <f>SUM(G867:H869)</f>
        <v>626374.5</v>
      </c>
      <c r="H866" s="502"/>
      <c r="I866" s="161"/>
      <c r="J866" s="161">
        <f>SUM(J867:J869)</f>
        <v>125914.9</v>
      </c>
      <c r="K866" s="161"/>
      <c r="L866" s="161"/>
      <c r="M866" s="161">
        <f>SUM(M867:M869)</f>
        <v>0</v>
      </c>
      <c r="N866" s="161"/>
      <c r="O866" s="161"/>
      <c r="P866" s="161">
        <f>SUM(P867:P869)</f>
        <v>626374.5</v>
      </c>
      <c r="Q866" s="161"/>
      <c r="R866" s="161"/>
      <c r="S866" s="161">
        <f>SUM(S867:S869)</f>
        <v>0</v>
      </c>
      <c r="T866" s="147"/>
      <c r="U866" s="169">
        <f t="shared" si="61"/>
        <v>0</v>
      </c>
    </row>
    <row r="867" spans="1:22">
      <c r="A867" s="23"/>
      <c r="B867" s="494" t="s">
        <v>79</v>
      </c>
      <c r="C867" s="495"/>
      <c r="D867" s="495"/>
      <c r="E867" s="495"/>
      <c r="F867" s="496"/>
      <c r="G867" s="492">
        <v>118800</v>
      </c>
      <c r="H867" s="493"/>
      <c r="I867" s="26"/>
      <c r="J867" s="26">
        <v>23760</v>
      </c>
      <c r="K867" s="26"/>
      <c r="L867" s="26"/>
      <c r="M867" s="26">
        <v>0</v>
      </c>
      <c r="N867" s="26"/>
      <c r="O867" s="26"/>
      <c r="P867" s="26">
        <f t="shared" ref="P867:P869" si="65">+J867+P753</f>
        <v>118800</v>
      </c>
      <c r="Q867" s="26"/>
      <c r="R867" s="26"/>
      <c r="S867" s="26">
        <f t="shared" ref="S867:S869" si="66">+M867+S753</f>
        <v>0</v>
      </c>
      <c r="T867" s="26"/>
      <c r="U867" s="166">
        <f t="shared" ref="U867:U869" si="67">+S867/G867</f>
        <v>0</v>
      </c>
    </row>
    <row r="868" spans="1:22" ht="15" customHeight="1">
      <c r="A868" s="23"/>
      <c r="B868" s="494" t="s">
        <v>80</v>
      </c>
      <c r="C868" s="495"/>
      <c r="D868" s="495"/>
      <c r="E868" s="495"/>
      <c r="F868" s="496"/>
      <c r="G868" s="478">
        <v>414774.5</v>
      </c>
      <c r="H868" s="479"/>
      <c r="I868" s="26"/>
      <c r="J868" s="26">
        <v>82954.899999999994</v>
      </c>
      <c r="K868" s="26"/>
      <c r="L868" s="26"/>
      <c r="M868" s="26">
        <v>0</v>
      </c>
      <c r="N868" s="26"/>
      <c r="O868" s="26"/>
      <c r="P868" s="26">
        <f t="shared" si="65"/>
        <v>414774.5</v>
      </c>
      <c r="Q868" s="26"/>
      <c r="R868" s="26"/>
      <c r="S868" s="26">
        <f t="shared" si="66"/>
        <v>0</v>
      </c>
      <c r="T868" s="26"/>
      <c r="U868" s="166">
        <f t="shared" si="67"/>
        <v>0</v>
      </c>
    </row>
    <row r="869" spans="1:22" ht="15.75" customHeight="1" thickBot="1">
      <c r="A869" s="23"/>
      <c r="B869" s="494" t="s">
        <v>81</v>
      </c>
      <c r="C869" s="495"/>
      <c r="D869" s="495"/>
      <c r="E869" s="495"/>
      <c r="F869" s="496"/>
      <c r="G869" s="513">
        <v>92800</v>
      </c>
      <c r="H869" s="514"/>
      <c r="I869" s="26"/>
      <c r="J869" s="26">
        <v>19200</v>
      </c>
      <c r="K869" s="26"/>
      <c r="L869" s="26"/>
      <c r="M869" s="26">
        <v>0</v>
      </c>
      <c r="N869" s="26"/>
      <c r="O869" s="26"/>
      <c r="P869" s="26">
        <f t="shared" si="65"/>
        <v>92800</v>
      </c>
      <c r="Q869" s="26"/>
      <c r="R869" s="26"/>
      <c r="S869" s="26">
        <f t="shared" si="66"/>
        <v>0</v>
      </c>
      <c r="T869" s="26"/>
      <c r="U869" s="166">
        <f t="shared" si="67"/>
        <v>0</v>
      </c>
    </row>
    <row r="870" spans="1:22" s="168" customFormat="1" ht="15.75" customHeight="1" thickBot="1">
      <c r="A870" s="167"/>
      <c r="B870" s="335" t="s">
        <v>31</v>
      </c>
      <c r="C870" s="336"/>
      <c r="D870" s="336"/>
      <c r="E870" s="336"/>
      <c r="F870" s="336"/>
      <c r="G870" s="511">
        <f>SUM(G871:H876)</f>
        <v>458826.5</v>
      </c>
      <c r="H870" s="512"/>
      <c r="I870" s="235"/>
      <c r="J870" s="235">
        <f>SUM(J871:J876)</f>
        <v>67378.070000000007</v>
      </c>
      <c r="K870" s="235"/>
      <c r="L870" s="235"/>
      <c r="M870" s="235">
        <f>SUM(M871:M876)</f>
        <v>23177.51</v>
      </c>
      <c r="N870" s="235"/>
      <c r="O870" s="235"/>
      <c r="P870" s="235">
        <f>SUM(P871:P876)</f>
        <v>261639.93</v>
      </c>
      <c r="Q870" s="235"/>
      <c r="R870" s="235"/>
      <c r="S870" s="235">
        <f>SUM(S871:S876)</f>
        <v>159382.76999999999</v>
      </c>
      <c r="T870" s="235"/>
      <c r="U870" s="236">
        <f t="shared" si="61"/>
        <v>0.34737045484513207</v>
      </c>
    </row>
    <row r="871" spans="1:22" ht="15" customHeight="1">
      <c r="A871" s="23"/>
      <c r="B871" s="494" t="s">
        <v>82</v>
      </c>
      <c r="C871" s="495"/>
      <c r="D871" s="495"/>
      <c r="E871" s="495"/>
      <c r="F871" s="496"/>
      <c r="G871" s="492">
        <v>126314.5</v>
      </c>
      <c r="H871" s="493"/>
      <c r="I871" s="26"/>
      <c r="J871" s="26">
        <v>19433</v>
      </c>
      <c r="K871" s="26"/>
      <c r="L871" s="26"/>
      <c r="M871" s="26">
        <v>0</v>
      </c>
      <c r="N871" s="26"/>
      <c r="O871" s="26"/>
      <c r="P871" s="26">
        <f t="shared" ref="P871:P876" si="68">+J871+P757</f>
        <v>38866</v>
      </c>
      <c r="Q871" s="26"/>
      <c r="R871" s="26"/>
      <c r="S871" s="26">
        <f t="shared" ref="S871:S876" si="69">+M871+S757</f>
        <v>0</v>
      </c>
      <c r="T871" s="26"/>
      <c r="U871" s="166">
        <f t="shared" ref="U871:U876" si="70">+S871/G871</f>
        <v>0</v>
      </c>
    </row>
    <row r="872" spans="1:22" ht="15" customHeight="1">
      <c r="A872" s="23"/>
      <c r="B872" s="494" t="s">
        <v>83</v>
      </c>
      <c r="C872" s="495"/>
      <c r="D872" s="495"/>
      <c r="E872" s="495"/>
      <c r="F872" s="496"/>
      <c r="G872" s="478">
        <v>149500</v>
      </c>
      <c r="H872" s="479"/>
      <c r="I872" s="26"/>
      <c r="J872" s="26">
        <v>11500</v>
      </c>
      <c r="K872" s="26"/>
      <c r="L872" s="26"/>
      <c r="M872" s="26">
        <v>8222.74</v>
      </c>
      <c r="N872" s="26"/>
      <c r="O872" s="26"/>
      <c r="P872" s="26">
        <f t="shared" si="68"/>
        <v>92000</v>
      </c>
      <c r="Q872" s="26"/>
      <c r="R872" s="26"/>
      <c r="S872" s="26">
        <f t="shared" si="69"/>
        <v>77975.849999999991</v>
      </c>
      <c r="T872" s="26"/>
      <c r="U872" s="166">
        <f t="shared" si="70"/>
        <v>0.52157759197324405</v>
      </c>
    </row>
    <row r="873" spans="1:22">
      <c r="A873" s="23"/>
      <c r="B873" s="494" t="s">
        <v>84</v>
      </c>
      <c r="C873" s="495"/>
      <c r="D873" s="495"/>
      <c r="E873" s="495"/>
      <c r="F873" s="496"/>
      <c r="G873" s="478">
        <v>89232</v>
      </c>
      <c r="H873" s="479"/>
      <c r="I873" s="26"/>
      <c r="J873" s="26">
        <v>6864</v>
      </c>
      <c r="K873" s="26"/>
      <c r="L873" s="26"/>
      <c r="M873" s="26">
        <v>5926.36</v>
      </c>
      <c r="N873" s="26"/>
      <c r="O873" s="26"/>
      <c r="P873" s="26">
        <f t="shared" si="68"/>
        <v>54912</v>
      </c>
      <c r="Q873" s="26"/>
      <c r="R873" s="26"/>
      <c r="S873" s="26">
        <f t="shared" si="69"/>
        <v>36230.639999999999</v>
      </c>
      <c r="T873" s="26"/>
      <c r="U873" s="166">
        <f t="shared" si="70"/>
        <v>0.40602743410435715</v>
      </c>
    </row>
    <row r="874" spans="1:22" ht="15" customHeight="1">
      <c r="A874" s="23"/>
      <c r="B874" s="494" t="s">
        <v>85</v>
      </c>
      <c r="C874" s="495"/>
      <c r="D874" s="495"/>
      <c r="E874" s="495"/>
      <c r="F874" s="496"/>
      <c r="G874" s="478">
        <v>34500</v>
      </c>
      <c r="H874" s="479"/>
      <c r="I874" s="26"/>
      <c r="J874" s="26">
        <v>11500</v>
      </c>
      <c r="K874" s="26"/>
      <c r="L874" s="26"/>
      <c r="M874" s="26">
        <v>0</v>
      </c>
      <c r="N874" s="26"/>
      <c r="O874" s="26"/>
      <c r="P874" s="26">
        <f t="shared" si="68"/>
        <v>23000</v>
      </c>
      <c r="Q874" s="26"/>
      <c r="R874" s="26"/>
      <c r="S874" s="26">
        <f t="shared" si="69"/>
        <v>30356.28</v>
      </c>
      <c r="T874" s="26"/>
      <c r="U874" s="166">
        <f t="shared" si="70"/>
        <v>0.87989217391304342</v>
      </c>
    </row>
    <row r="875" spans="1:22" ht="15" customHeight="1">
      <c r="A875" s="23"/>
      <c r="B875" s="494" t="s">
        <v>86</v>
      </c>
      <c r="C875" s="495"/>
      <c r="D875" s="495"/>
      <c r="E875" s="495"/>
      <c r="F875" s="496"/>
      <c r="G875" s="478">
        <v>14820</v>
      </c>
      <c r="H875" s="479"/>
      <c r="I875" s="26"/>
      <c r="J875" s="26">
        <v>0</v>
      </c>
      <c r="K875" s="26"/>
      <c r="L875" s="26"/>
      <c r="M875" s="26">
        <v>9028.41</v>
      </c>
      <c r="N875" s="26"/>
      <c r="O875" s="26"/>
      <c r="P875" s="26">
        <f t="shared" si="68"/>
        <v>14820</v>
      </c>
      <c r="Q875" s="26"/>
      <c r="R875" s="26"/>
      <c r="S875" s="26">
        <f t="shared" si="69"/>
        <v>14820</v>
      </c>
      <c r="T875" s="26"/>
      <c r="U875" s="166">
        <f t="shared" si="70"/>
        <v>1</v>
      </c>
    </row>
    <row r="876" spans="1:22" ht="15.75" customHeight="1" thickBot="1">
      <c r="A876" s="23"/>
      <c r="B876" s="494" t="s">
        <v>87</v>
      </c>
      <c r="C876" s="495"/>
      <c r="D876" s="495"/>
      <c r="E876" s="495"/>
      <c r="F876" s="496"/>
      <c r="G876" s="478">
        <v>44460</v>
      </c>
      <c r="H876" s="479"/>
      <c r="I876" s="26"/>
      <c r="J876" s="26">
        <v>18081.07</v>
      </c>
      <c r="K876" s="26"/>
      <c r="L876" s="26"/>
      <c r="M876" s="26">
        <v>0</v>
      </c>
      <c r="N876" s="26"/>
      <c r="O876" s="26"/>
      <c r="P876" s="26">
        <f t="shared" si="68"/>
        <v>38041.93</v>
      </c>
      <c r="Q876" s="26"/>
      <c r="R876" s="26"/>
      <c r="S876" s="26">
        <f t="shared" si="69"/>
        <v>0</v>
      </c>
      <c r="T876" s="26"/>
      <c r="U876" s="166">
        <f t="shared" si="70"/>
        <v>0</v>
      </c>
    </row>
    <row r="877" spans="1:22" s="168" customFormat="1" ht="12.75" thickBot="1">
      <c r="A877" s="167"/>
      <c r="B877" s="343" t="s">
        <v>22</v>
      </c>
      <c r="C877" s="344"/>
      <c r="D877" s="344"/>
      <c r="E877" s="344"/>
      <c r="F877" s="345"/>
      <c r="G877" s="346">
        <f>+G852+G866+G870</f>
        <v>1344927.5</v>
      </c>
      <c r="H877" s="347"/>
      <c r="I877" s="171"/>
      <c r="J877" s="171">
        <f>+J852+J866+J870</f>
        <v>215326.27</v>
      </c>
      <c r="K877" s="171"/>
      <c r="L877" s="171"/>
      <c r="M877" s="171">
        <f>+M852+M866+M870</f>
        <v>28270.149999999998</v>
      </c>
      <c r="N877" s="171"/>
      <c r="O877" s="171"/>
      <c r="P877" s="171">
        <f>+P852+P866+P870</f>
        <v>1086361.33</v>
      </c>
      <c r="Q877" s="171"/>
      <c r="R877" s="171"/>
      <c r="S877" s="171">
        <f>+S852+S866+S870</f>
        <v>267281.52</v>
      </c>
      <c r="T877" s="147"/>
      <c r="U877" s="170">
        <f t="shared" si="61"/>
        <v>0.1987330320779373</v>
      </c>
    </row>
    <row r="878" spans="1:22" ht="15.75" thickBot="1">
      <c r="C878" s="27"/>
      <c r="I878" s="28"/>
      <c r="L878" s="28"/>
      <c r="N878" s="28"/>
      <c r="U878" s="28"/>
    </row>
    <row r="879" spans="1:22" ht="15.75" thickBot="1">
      <c r="B879" s="311" t="s">
        <v>32</v>
      </c>
      <c r="C879" s="312"/>
      <c r="D879" s="312"/>
      <c r="E879" s="312"/>
      <c r="F879" s="312"/>
      <c r="G879" s="312"/>
      <c r="H879" s="312"/>
      <c r="I879" s="312"/>
      <c r="J879" s="312"/>
      <c r="K879" s="312"/>
      <c r="L879" s="312"/>
      <c r="M879" s="312"/>
      <c r="N879" s="312"/>
      <c r="O879" s="312"/>
      <c r="P879" s="312"/>
      <c r="Q879" s="312"/>
      <c r="R879" s="312"/>
      <c r="S879" s="312"/>
      <c r="T879" s="312"/>
      <c r="U879" s="313"/>
      <c r="V879" s="29"/>
    </row>
    <row r="880" spans="1:22" ht="15.75" customHeight="1" thickBot="1">
      <c r="B880" s="314"/>
      <c r="C880" s="315"/>
      <c r="D880" s="318" t="s">
        <v>16</v>
      </c>
      <c r="E880" s="319"/>
      <c r="F880" s="319"/>
      <c r="G880" s="319"/>
      <c r="H880" s="319"/>
      <c r="I880" s="320"/>
      <c r="J880" s="318" t="s">
        <v>33</v>
      </c>
      <c r="K880" s="319"/>
      <c r="L880" s="319"/>
      <c r="M880" s="319"/>
      <c r="N880" s="319"/>
      <c r="O880" s="320"/>
      <c r="P880" s="318" t="s">
        <v>18</v>
      </c>
      <c r="Q880" s="319"/>
      <c r="R880" s="319"/>
      <c r="S880" s="319"/>
      <c r="T880" s="319"/>
      <c r="U880" s="30"/>
    </row>
    <row r="881" spans="1:21" ht="15.75" thickBot="1">
      <c r="B881" s="316"/>
      <c r="C881" s="317"/>
      <c r="D881" s="321" t="s">
        <v>27</v>
      </c>
      <c r="E881" s="322"/>
      <c r="F881" s="322" t="s">
        <v>28</v>
      </c>
      <c r="G881" s="322"/>
      <c r="H881" s="323" t="s">
        <v>29</v>
      </c>
      <c r="I881" s="324"/>
      <c r="J881" s="321" t="s">
        <v>27</v>
      </c>
      <c r="K881" s="322"/>
      <c r="L881" s="322" t="s">
        <v>28</v>
      </c>
      <c r="M881" s="322"/>
      <c r="N881" s="323" t="s">
        <v>29</v>
      </c>
      <c r="O881" s="324"/>
      <c r="P881" s="321" t="s">
        <v>27</v>
      </c>
      <c r="Q881" s="322"/>
      <c r="R881" s="322" t="s">
        <v>28</v>
      </c>
      <c r="S881" s="322"/>
      <c r="T881" s="323" t="s">
        <v>29</v>
      </c>
      <c r="U881" s="324"/>
    </row>
    <row r="882" spans="1:21" ht="22.5" customHeight="1">
      <c r="A882" s="23"/>
      <c r="B882" s="325" t="s">
        <v>34</v>
      </c>
      <c r="C882" s="326"/>
      <c r="D882" s="327"/>
      <c r="E882" s="328"/>
      <c r="F882" s="328">
        <f>+G866+G852</f>
        <v>886101</v>
      </c>
      <c r="G882" s="328"/>
      <c r="H882" s="328"/>
      <c r="I882" s="329"/>
      <c r="J882" s="327"/>
      <c r="K882" s="328"/>
      <c r="L882" s="328">
        <f>+M852+M866</f>
        <v>5092.6400000000003</v>
      </c>
      <c r="M882" s="328"/>
      <c r="N882" s="328"/>
      <c r="O882" s="329"/>
      <c r="P882" s="327"/>
      <c r="Q882" s="328"/>
      <c r="R882" s="328">
        <f>+S852+S866</f>
        <v>107898.75000000001</v>
      </c>
      <c r="S882" s="328"/>
      <c r="T882" s="328"/>
      <c r="U882" s="329"/>
    </row>
    <row r="883" spans="1:21" ht="24.75" customHeight="1" thickBot="1">
      <c r="A883" s="4"/>
      <c r="B883" s="303" t="s">
        <v>35</v>
      </c>
      <c r="C883" s="304"/>
      <c r="D883" s="305"/>
      <c r="E883" s="306"/>
      <c r="F883" s="306">
        <f>+G870</f>
        <v>458826.5</v>
      </c>
      <c r="G883" s="306"/>
      <c r="H883" s="306"/>
      <c r="I883" s="307"/>
      <c r="J883" s="305"/>
      <c r="K883" s="306"/>
      <c r="L883" s="306">
        <f>+M870</f>
        <v>23177.51</v>
      </c>
      <c r="M883" s="306"/>
      <c r="N883" s="306"/>
      <c r="O883" s="307"/>
      <c r="P883" s="305"/>
      <c r="Q883" s="306"/>
      <c r="R883" s="306">
        <f>+S870</f>
        <v>159382.76999999999</v>
      </c>
      <c r="S883" s="306"/>
      <c r="T883" s="306"/>
      <c r="U883" s="307"/>
    </row>
    <row r="884" spans="1:21" ht="15.75" thickBot="1">
      <c r="A884" s="23"/>
      <c r="B884" s="31" t="s">
        <v>22</v>
      </c>
      <c r="C884" s="32"/>
      <c r="D884" s="308"/>
      <c r="E884" s="309"/>
      <c r="F884" s="309">
        <f>SUM(F882:F883)</f>
        <v>1344927.5</v>
      </c>
      <c r="G884" s="309"/>
      <c r="H884" s="309"/>
      <c r="I884" s="310"/>
      <c r="J884" s="308"/>
      <c r="K884" s="309"/>
      <c r="L884" s="309">
        <f>SUM(L882:L883)</f>
        <v>28270.149999999998</v>
      </c>
      <c r="M884" s="309"/>
      <c r="N884" s="309"/>
      <c r="O884" s="310"/>
      <c r="P884" s="308"/>
      <c r="Q884" s="309"/>
      <c r="R884" s="309">
        <f>SUM(R882:R883)</f>
        <v>267281.52</v>
      </c>
      <c r="S884" s="309"/>
      <c r="T884" s="309"/>
      <c r="U884" s="310"/>
    </row>
    <row r="885" spans="1:21">
      <c r="A885" s="23"/>
      <c r="B885" s="92"/>
      <c r="C885" s="92"/>
      <c r="D885" s="92"/>
      <c r="E885" s="92"/>
      <c r="F885" s="105"/>
      <c r="G885" s="105"/>
      <c r="H885" s="91"/>
      <c r="I885" s="91"/>
      <c r="J885" s="105"/>
      <c r="K885" s="105"/>
      <c r="L885" s="105"/>
      <c r="M885" s="91"/>
      <c r="N885" s="105"/>
      <c r="O885" s="91"/>
      <c r="P885" s="91"/>
      <c r="Q885" s="105"/>
      <c r="R885" s="23"/>
      <c r="S885" s="23"/>
      <c r="T885" s="23"/>
      <c r="U885" s="23"/>
    </row>
    <row r="886" spans="1:21" ht="15.75" thickBot="1">
      <c r="A886" s="23"/>
      <c r="B886" s="92"/>
      <c r="C886" s="92"/>
      <c r="D886" s="92"/>
      <c r="E886" s="92"/>
      <c r="F886" s="105"/>
      <c r="G886" s="105"/>
      <c r="H886" s="105"/>
      <c r="I886" s="105"/>
      <c r="J886" s="105"/>
      <c r="K886" s="105"/>
      <c r="L886" s="105"/>
      <c r="M886" s="105"/>
      <c r="N886" s="105"/>
      <c r="O886" s="105"/>
      <c r="P886" s="105"/>
      <c r="Q886" s="105"/>
      <c r="R886" s="23"/>
      <c r="S886" s="23"/>
      <c r="T886" s="23"/>
      <c r="U886" s="23"/>
    </row>
    <row r="887" spans="1:21" ht="15.75" thickBot="1">
      <c r="B887" s="480" t="s">
        <v>36</v>
      </c>
      <c r="C887" s="481"/>
      <c r="D887" s="481"/>
      <c r="E887" s="316"/>
      <c r="F887" s="482"/>
      <c r="G887" s="482"/>
      <c r="H887" s="482"/>
      <c r="I887" s="482"/>
      <c r="J887" s="482"/>
      <c r="K887" s="482"/>
      <c r="L887" s="482"/>
      <c r="M887" s="482"/>
      <c r="N887" s="482"/>
      <c r="O887" s="482"/>
      <c r="P887" s="482"/>
      <c r="Q887" s="482"/>
      <c r="R887" s="482"/>
      <c r="S887" s="482"/>
      <c r="T887" s="482"/>
      <c r="U887" s="482"/>
    </row>
    <row r="888" spans="1:21">
      <c r="B888" s="483"/>
      <c r="C888" s="484"/>
      <c r="D888" s="484"/>
      <c r="E888" s="484"/>
      <c r="F888" s="484"/>
      <c r="G888" s="484"/>
      <c r="H888" s="484"/>
      <c r="I888" s="484"/>
      <c r="J888" s="484"/>
      <c r="K888" s="484"/>
      <c r="L888" s="484"/>
      <c r="M888" s="484"/>
      <c r="N888" s="484"/>
      <c r="O888" s="484"/>
      <c r="P888" s="484"/>
      <c r="Q888" s="484"/>
      <c r="R888" s="484"/>
      <c r="S888" s="484"/>
      <c r="T888" s="484"/>
      <c r="U888" s="485"/>
    </row>
    <row r="889" spans="1:21">
      <c r="B889" s="486"/>
      <c r="C889" s="487"/>
      <c r="D889" s="487"/>
      <c r="E889" s="487"/>
      <c r="F889" s="487"/>
      <c r="G889" s="487"/>
      <c r="H889" s="487"/>
      <c r="I889" s="487"/>
      <c r="J889" s="487"/>
      <c r="K889" s="487"/>
      <c r="L889" s="487"/>
      <c r="M889" s="487"/>
      <c r="N889" s="487"/>
      <c r="O889" s="487"/>
      <c r="P889" s="487"/>
      <c r="Q889" s="487"/>
      <c r="R889" s="487"/>
      <c r="S889" s="487"/>
      <c r="T889" s="487"/>
      <c r="U889" s="488"/>
    </row>
    <row r="890" spans="1:21">
      <c r="B890" s="486"/>
      <c r="C890" s="487"/>
      <c r="D890" s="487"/>
      <c r="E890" s="487"/>
      <c r="F890" s="487"/>
      <c r="G890" s="487"/>
      <c r="H890" s="487"/>
      <c r="I890" s="487"/>
      <c r="J890" s="487"/>
      <c r="K890" s="487"/>
      <c r="L890" s="487"/>
      <c r="M890" s="487"/>
      <c r="N890" s="487"/>
      <c r="O890" s="487"/>
      <c r="P890" s="487"/>
      <c r="Q890" s="487"/>
      <c r="R890" s="487"/>
      <c r="S890" s="487"/>
      <c r="T890" s="487"/>
      <c r="U890" s="488"/>
    </row>
    <row r="891" spans="1:21">
      <c r="B891" s="486"/>
      <c r="C891" s="487"/>
      <c r="D891" s="487"/>
      <c r="E891" s="487"/>
      <c r="F891" s="487"/>
      <c r="G891" s="487"/>
      <c r="H891" s="487"/>
      <c r="I891" s="487"/>
      <c r="J891" s="487"/>
      <c r="K891" s="487"/>
      <c r="L891" s="487"/>
      <c r="M891" s="487"/>
      <c r="N891" s="487"/>
      <c r="O891" s="487"/>
      <c r="P891" s="487"/>
      <c r="Q891" s="487"/>
      <c r="R891" s="487"/>
      <c r="S891" s="487"/>
      <c r="T891" s="487"/>
      <c r="U891" s="488"/>
    </row>
    <row r="892" spans="1:21">
      <c r="B892" s="486"/>
      <c r="C892" s="487"/>
      <c r="D892" s="487"/>
      <c r="E892" s="487"/>
      <c r="F892" s="487"/>
      <c r="G892" s="487"/>
      <c r="H892" s="487"/>
      <c r="I892" s="487"/>
      <c r="J892" s="487"/>
      <c r="K892" s="487"/>
      <c r="L892" s="487"/>
      <c r="M892" s="487"/>
      <c r="N892" s="487"/>
      <c r="O892" s="487"/>
      <c r="P892" s="487"/>
      <c r="Q892" s="487"/>
      <c r="R892" s="487"/>
      <c r="S892" s="487"/>
      <c r="T892" s="487"/>
      <c r="U892" s="488"/>
    </row>
    <row r="893" spans="1:21">
      <c r="B893" s="486"/>
      <c r="C893" s="487"/>
      <c r="D893" s="487"/>
      <c r="E893" s="487"/>
      <c r="F893" s="487"/>
      <c r="G893" s="487"/>
      <c r="H893" s="487"/>
      <c r="I893" s="487"/>
      <c r="J893" s="487"/>
      <c r="K893" s="487"/>
      <c r="L893" s="487"/>
      <c r="M893" s="487"/>
      <c r="N893" s="487"/>
      <c r="O893" s="487"/>
      <c r="P893" s="487"/>
      <c r="Q893" s="487"/>
      <c r="R893" s="487"/>
      <c r="S893" s="487"/>
      <c r="T893" s="487"/>
      <c r="U893" s="488"/>
    </row>
    <row r="894" spans="1:21" ht="15.75" thickBot="1">
      <c r="B894" s="489"/>
      <c r="C894" s="490"/>
      <c r="D894" s="490"/>
      <c r="E894" s="490"/>
      <c r="F894" s="490"/>
      <c r="G894" s="490"/>
      <c r="H894" s="490"/>
      <c r="I894" s="490"/>
      <c r="J894" s="490"/>
      <c r="K894" s="490"/>
      <c r="L894" s="490"/>
      <c r="M894" s="490"/>
      <c r="N894" s="490"/>
      <c r="O894" s="490"/>
      <c r="P894" s="490"/>
      <c r="Q894" s="490"/>
      <c r="R894" s="490"/>
      <c r="S894" s="490"/>
      <c r="T894" s="490"/>
      <c r="U894" s="491"/>
    </row>
    <row r="895" spans="1:21">
      <c r="B895" s="23"/>
    </row>
    <row r="896" spans="1:21">
      <c r="B896" s="23"/>
      <c r="G896" s="35"/>
      <c r="H896" s="35"/>
      <c r="N896" s="35"/>
      <c r="P896" s="35"/>
    </row>
    <row r="897" spans="2:21">
      <c r="H897" s="36"/>
      <c r="I897" s="626" t="s">
        <v>37</v>
      </c>
      <c r="J897" s="626"/>
      <c r="K897" s="626"/>
      <c r="L897" s="626"/>
      <c r="M897" s="626"/>
      <c r="N897" s="626"/>
      <c r="Q897" s="626" t="s">
        <v>38</v>
      </c>
      <c r="R897" s="626"/>
      <c r="S897" s="626"/>
      <c r="T897" s="626"/>
      <c r="U897" s="626"/>
    </row>
    <row r="898" spans="2:21">
      <c r="B898" s="642" t="s">
        <v>39</v>
      </c>
      <c r="C898" s="642"/>
      <c r="D898" s="642"/>
      <c r="E898" s="642"/>
      <c r="F898" s="642"/>
      <c r="G898" s="37"/>
      <c r="H898" s="37"/>
      <c r="I898" s="627"/>
      <c r="J898" s="627"/>
      <c r="K898" s="627"/>
      <c r="L898" s="627"/>
      <c r="M898" s="627"/>
      <c r="N898" s="627"/>
      <c r="O898" s="37"/>
      <c r="P898" s="37"/>
      <c r="Q898" s="629" t="s">
        <v>1</v>
      </c>
      <c r="R898" s="629"/>
      <c r="S898" s="629"/>
      <c r="T898" s="629"/>
      <c r="U898" s="629"/>
    </row>
    <row r="899" spans="2:21">
      <c r="B899" s="629"/>
      <c r="C899" s="629"/>
      <c r="D899" s="629"/>
      <c r="E899" s="629"/>
      <c r="F899" s="629"/>
      <c r="G899" s="137"/>
      <c r="H899" s="137"/>
      <c r="I899" s="627"/>
      <c r="J899" s="627"/>
      <c r="K899" s="627"/>
      <c r="L899" s="627"/>
      <c r="M899" s="627"/>
      <c r="N899" s="627"/>
      <c r="O899" s="137"/>
      <c r="P899" s="137"/>
      <c r="Q899" s="629"/>
      <c r="R899" s="629"/>
      <c r="S899" s="629"/>
      <c r="T899" s="629"/>
      <c r="U899" s="629"/>
    </row>
    <row r="900" spans="2:21">
      <c r="B900" s="629"/>
      <c r="C900" s="629"/>
      <c r="D900" s="629"/>
      <c r="E900" s="629"/>
      <c r="F900" s="629"/>
      <c r="G900" s="137"/>
      <c r="H900" s="137"/>
      <c r="I900" s="627"/>
      <c r="J900" s="627"/>
      <c r="K900" s="627"/>
      <c r="L900" s="627"/>
      <c r="M900" s="627"/>
      <c r="N900" s="627"/>
      <c r="O900" s="137"/>
      <c r="P900" s="137"/>
      <c r="Q900" s="629"/>
      <c r="R900" s="629"/>
      <c r="S900" s="629"/>
      <c r="T900" s="629"/>
      <c r="U900" s="629"/>
    </row>
    <row r="901" spans="2:21">
      <c r="B901" s="629"/>
      <c r="C901" s="629"/>
      <c r="D901" s="629"/>
      <c r="E901" s="629"/>
      <c r="F901" s="629"/>
      <c r="G901" s="137"/>
      <c r="H901" s="137"/>
      <c r="I901" s="627"/>
      <c r="J901" s="627"/>
      <c r="K901" s="627"/>
      <c r="L901" s="627"/>
      <c r="M901" s="627"/>
      <c r="N901" s="627"/>
      <c r="O901" s="137"/>
      <c r="P901" s="137"/>
      <c r="Q901" s="629"/>
      <c r="R901" s="629"/>
      <c r="S901" s="629"/>
      <c r="T901" s="629"/>
      <c r="U901" s="629"/>
    </row>
    <row r="902" spans="2:21" ht="15.75" thickBot="1">
      <c r="B902" s="482"/>
      <c r="C902" s="482"/>
      <c r="D902" s="482"/>
      <c r="E902" s="482"/>
      <c r="F902" s="482"/>
      <c r="I902" s="628"/>
      <c r="J902" s="628"/>
      <c r="K902" s="628"/>
      <c r="L902" s="628"/>
      <c r="M902" s="628"/>
      <c r="N902" s="628"/>
      <c r="Q902" s="482"/>
      <c r="R902" s="482"/>
      <c r="S902" s="482"/>
      <c r="T902" s="482"/>
      <c r="U902" s="482"/>
    </row>
    <row r="903" spans="2:21">
      <c r="B903" s="630" t="s">
        <v>88</v>
      </c>
      <c r="C903" s="630"/>
      <c r="D903" s="630"/>
      <c r="E903" s="630"/>
      <c r="F903" s="630"/>
      <c r="I903" s="630" t="s">
        <v>89</v>
      </c>
      <c r="J903" s="630"/>
      <c r="K903" s="630"/>
      <c r="L903" s="630"/>
      <c r="M903" s="630"/>
      <c r="N903" s="630"/>
      <c r="Q903" s="631" t="s">
        <v>116</v>
      </c>
      <c r="R903" s="631"/>
      <c r="S903" s="631"/>
      <c r="T903" s="631"/>
      <c r="U903" s="631"/>
    </row>
    <row r="904" spans="2:21">
      <c r="B904" s="637" t="s">
        <v>91</v>
      </c>
      <c r="C904" s="637"/>
      <c r="D904" s="637"/>
      <c r="E904" s="637"/>
      <c r="F904" s="637"/>
      <c r="I904" s="632" t="s">
        <v>92</v>
      </c>
      <c r="J904" s="632"/>
      <c r="K904" s="632"/>
      <c r="L904" s="632"/>
      <c r="M904" s="632"/>
      <c r="N904" s="632"/>
      <c r="O904" s="151"/>
      <c r="P904" s="151"/>
      <c r="Q904" s="632" t="s">
        <v>93</v>
      </c>
      <c r="R904" s="632"/>
      <c r="S904" s="632"/>
      <c r="T904" s="632"/>
      <c r="U904" s="632"/>
    </row>
    <row r="905" spans="2:21">
      <c r="B905" s="23"/>
    </row>
    <row r="906" spans="2:21">
      <c r="B906" s="23"/>
      <c r="I906" s="626" t="s">
        <v>41</v>
      </c>
      <c r="J906" s="626"/>
      <c r="K906" s="626"/>
      <c r="L906" s="626"/>
      <c r="M906" s="626"/>
      <c r="N906" s="626"/>
    </row>
    <row r="907" spans="2:21">
      <c r="B907" s="302" t="s">
        <v>118</v>
      </c>
      <c r="C907" s="302"/>
      <c r="D907" s="302"/>
      <c r="E907" s="302"/>
      <c r="F907" s="302"/>
      <c r="I907" s="302" t="s">
        <v>40</v>
      </c>
      <c r="J907" s="302"/>
      <c r="K907" s="302"/>
      <c r="L907" s="302"/>
      <c r="M907" s="302"/>
      <c r="N907" s="302"/>
      <c r="Q907" s="302" t="s">
        <v>42</v>
      </c>
      <c r="R907" s="302"/>
      <c r="S907" s="302"/>
      <c r="T907" s="302"/>
      <c r="U907" s="302"/>
    </row>
    <row r="908" spans="2:21">
      <c r="B908" s="629"/>
      <c r="C908" s="629"/>
      <c r="D908" s="629"/>
      <c r="E908" s="629"/>
      <c r="F908" s="629"/>
      <c r="I908" s="302"/>
      <c r="J908" s="302"/>
      <c r="K908" s="302"/>
      <c r="L908" s="302"/>
      <c r="M908" s="302"/>
      <c r="N908" s="302"/>
      <c r="Q908" s="629"/>
      <c r="R908" s="629"/>
      <c r="S908" s="629"/>
      <c r="T908" s="629"/>
      <c r="U908" s="629"/>
    </row>
    <row r="909" spans="2:21">
      <c r="B909" s="629"/>
      <c r="C909" s="629"/>
      <c r="D909" s="629"/>
      <c r="E909" s="629"/>
      <c r="F909" s="629"/>
      <c r="I909" s="302"/>
      <c r="J909" s="302"/>
      <c r="K909" s="302"/>
      <c r="L909" s="302"/>
      <c r="M909" s="302"/>
      <c r="N909" s="302"/>
      <c r="Q909" s="629"/>
      <c r="R909" s="629"/>
      <c r="S909" s="629"/>
      <c r="T909" s="629"/>
      <c r="U909" s="629"/>
    </row>
    <row r="910" spans="2:21">
      <c r="B910" s="629"/>
      <c r="C910" s="629"/>
      <c r="D910" s="629"/>
      <c r="E910" s="629"/>
      <c r="F910" s="629"/>
      <c r="I910" s="302"/>
      <c r="J910" s="302"/>
      <c r="K910" s="302"/>
      <c r="L910" s="302"/>
      <c r="M910" s="302"/>
      <c r="N910" s="302"/>
      <c r="Q910" s="629"/>
      <c r="R910" s="629"/>
      <c r="S910" s="629"/>
      <c r="T910" s="629"/>
      <c r="U910" s="629"/>
    </row>
    <row r="911" spans="2:21" ht="15.75" thickBot="1">
      <c r="B911" s="482"/>
      <c r="C911" s="482"/>
      <c r="D911" s="482"/>
      <c r="E911" s="482"/>
      <c r="F911" s="482"/>
      <c r="G911" s="38"/>
      <c r="H911" s="38"/>
      <c r="I911" s="633"/>
      <c r="J911" s="633"/>
      <c r="K911" s="633"/>
      <c r="L911" s="633"/>
      <c r="M911" s="633"/>
      <c r="N911" s="633"/>
      <c r="O911" s="38"/>
      <c r="P911" s="38"/>
      <c r="Q911" s="482"/>
      <c r="R911" s="482"/>
      <c r="S911" s="482"/>
      <c r="T911" s="482"/>
      <c r="U911" s="482"/>
    </row>
    <row r="912" spans="2:21">
      <c r="B912" s="630" t="s">
        <v>94</v>
      </c>
      <c r="C912" s="630"/>
      <c r="D912" s="630"/>
      <c r="E912" s="630"/>
      <c r="F912" s="630"/>
      <c r="G912" s="152"/>
      <c r="H912" s="152"/>
      <c r="I912" s="630" t="s">
        <v>95</v>
      </c>
      <c r="J912" s="630"/>
      <c r="K912" s="630"/>
      <c r="L912" s="630"/>
      <c r="M912" s="630"/>
      <c r="N912" s="630"/>
      <c r="O912" s="38"/>
      <c r="P912" s="38"/>
      <c r="Q912" s="630" t="s">
        <v>96</v>
      </c>
      <c r="R912" s="630"/>
      <c r="S912" s="630"/>
      <c r="T912" s="630"/>
      <c r="U912" s="630"/>
    </row>
    <row r="913" spans="2:21" s="268" customFormat="1" ht="34.5" customHeight="1">
      <c r="B913" s="610" t="s">
        <v>97</v>
      </c>
      <c r="C913" s="610"/>
      <c r="D913" s="610"/>
      <c r="E913" s="610"/>
      <c r="F913" s="610"/>
      <c r="I913" s="610" t="s">
        <v>98</v>
      </c>
      <c r="J913" s="610"/>
      <c r="K913" s="610"/>
      <c r="L913" s="610"/>
      <c r="M913" s="610"/>
      <c r="N913" s="610"/>
      <c r="Q913" s="610" t="s">
        <v>99</v>
      </c>
      <c r="R913" s="610"/>
      <c r="S913" s="610"/>
      <c r="T913" s="610"/>
      <c r="U913" s="610"/>
    </row>
    <row r="914" spans="2:21">
      <c r="B914" s="23"/>
    </row>
    <row r="924" spans="2:21"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2:21"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2:21"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2:21"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2:21"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21"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21" ht="25.5" customHeight="1">
      <c r="B930" s="446" t="s">
        <v>0</v>
      </c>
      <c r="C930" s="446"/>
      <c r="D930" s="446"/>
      <c r="E930" s="446"/>
      <c r="F930" s="446"/>
      <c r="G930" s="446"/>
      <c r="H930" s="446"/>
      <c r="I930" s="446"/>
      <c r="J930" s="446"/>
      <c r="K930" s="446"/>
      <c r="L930" s="446"/>
      <c r="M930" s="446"/>
      <c r="N930" s="446"/>
      <c r="O930" s="446"/>
      <c r="P930" s="446"/>
      <c r="Q930" s="446"/>
      <c r="R930" s="446"/>
      <c r="S930" s="446"/>
      <c r="T930" s="446"/>
      <c r="U930" s="446"/>
    </row>
    <row r="931" spans="1:21">
      <c r="F931" t="s">
        <v>1</v>
      </c>
    </row>
    <row r="932" spans="1:21" ht="21.75"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15.75" thickBot="1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5" customHeight="1">
      <c r="B934" s="463" t="s">
        <v>2</v>
      </c>
      <c r="C934" s="464"/>
      <c r="D934" s="464"/>
      <c r="E934" s="464"/>
      <c r="F934" s="465"/>
      <c r="G934" s="466" t="s">
        <v>123</v>
      </c>
      <c r="H934" s="467"/>
      <c r="I934" s="467"/>
      <c r="J934" s="467"/>
      <c r="K934" s="467"/>
      <c r="L934" s="467"/>
      <c r="M934" s="467"/>
      <c r="N934" s="467"/>
      <c r="O934" s="467"/>
      <c r="P934" s="467"/>
      <c r="Q934" s="467"/>
      <c r="R934" s="467"/>
      <c r="S934" s="467"/>
      <c r="T934" s="467"/>
      <c r="U934" s="468"/>
    </row>
    <row r="935" spans="1:21">
      <c r="A935" s="4"/>
      <c r="B935" s="469" t="s">
        <v>3</v>
      </c>
      <c r="C935" s="470"/>
      <c r="D935" s="470"/>
      <c r="E935" s="470"/>
      <c r="F935" s="471"/>
      <c r="G935" s="472" t="s">
        <v>100</v>
      </c>
      <c r="H935" s="473"/>
      <c r="I935" s="473"/>
      <c r="J935" s="473"/>
      <c r="K935" s="473"/>
      <c r="L935" s="473"/>
      <c r="M935" s="473"/>
      <c r="N935" s="473"/>
      <c r="O935" s="473"/>
      <c r="P935" s="473"/>
      <c r="Q935" s="473"/>
      <c r="R935" s="473"/>
      <c r="S935" s="473"/>
      <c r="T935" s="473"/>
      <c r="U935" s="474"/>
    </row>
    <row r="936" spans="1:21">
      <c r="A936" s="4"/>
      <c r="B936" s="463" t="s">
        <v>4</v>
      </c>
      <c r="C936" s="464"/>
      <c r="D936" s="464"/>
      <c r="E936" s="464"/>
      <c r="F936" s="465"/>
      <c r="G936" s="475" t="s">
        <v>43</v>
      </c>
      <c r="H936" s="476"/>
      <c r="I936" s="476"/>
      <c r="J936" s="476"/>
      <c r="K936" s="476"/>
      <c r="L936" s="476"/>
      <c r="M936" s="476"/>
      <c r="N936" s="476"/>
      <c r="O936" s="476"/>
      <c r="P936" s="476"/>
      <c r="Q936" s="476"/>
      <c r="R936" s="476"/>
      <c r="S936" s="476"/>
      <c r="T936" s="476"/>
      <c r="U936" s="477"/>
    </row>
    <row r="937" spans="1:21" ht="15" customHeight="1">
      <c r="A937" s="4"/>
      <c r="B937" s="463" t="s">
        <v>5</v>
      </c>
      <c r="C937" s="464"/>
      <c r="D937" s="464"/>
      <c r="E937" s="464"/>
      <c r="F937" s="465"/>
      <c r="G937" s="475" t="s">
        <v>63</v>
      </c>
      <c r="H937" s="476"/>
      <c r="I937" s="476"/>
      <c r="J937" s="476"/>
      <c r="K937" s="476"/>
      <c r="L937" s="476"/>
      <c r="M937" s="476"/>
      <c r="N937" s="476"/>
      <c r="O937" s="476"/>
      <c r="P937" s="476"/>
      <c r="Q937" s="476"/>
      <c r="R937" s="476"/>
      <c r="S937" s="476"/>
      <c r="T937" s="476"/>
      <c r="U937" s="477"/>
    </row>
    <row r="938" spans="1:21" ht="15" customHeight="1">
      <c r="A938" s="4"/>
      <c r="B938" s="463" t="s">
        <v>6</v>
      </c>
      <c r="C938" s="464"/>
      <c r="D938" s="464"/>
      <c r="E938" s="464"/>
      <c r="F938" s="465"/>
      <c r="G938" s="600" t="s">
        <v>7</v>
      </c>
      <c r="H938" s="601"/>
      <c r="I938" s="590"/>
      <c r="J938" s="591"/>
      <c r="K938" s="591"/>
      <c r="L938" s="592"/>
      <c r="M938" s="5" t="s">
        <v>8</v>
      </c>
      <c r="N938" s="590">
        <v>1344927.5</v>
      </c>
      <c r="O938" s="591"/>
      <c r="P938" s="591"/>
      <c r="Q938" s="592"/>
      <c r="R938" s="602" t="s">
        <v>9</v>
      </c>
      <c r="S938" s="601"/>
      <c r="T938" s="590"/>
      <c r="U938" s="603"/>
    </row>
    <row r="939" spans="1:21">
      <c r="A939" s="4"/>
      <c r="B939" s="463" t="s">
        <v>10</v>
      </c>
      <c r="C939" s="464"/>
      <c r="D939" s="464"/>
      <c r="E939" s="464"/>
      <c r="F939" s="465"/>
      <c r="G939" s="588" t="s">
        <v>7</v>
      </c>
      <c r="H939" s="589"/>
      <c r="I939" s="590"/>
      <c r="J939" s="591"/>
      <c r="K939" s="591"/>
      <c r="L939" s="592"/>
      <c r="M939" s="5" t="s">
        <v>8</v>
      </c>
      <c r="N939" s="590">
        <v>1344928.5</v>
      </c>
      <c r="O939" s="591"/>
      <c r="P939" s="591"/>
      <c r="Q939" s="592"/>
      <c r="R939" s="596"/>
      <c r="S939" s="588"/>
      <c r="T939" s="588"/>
      <c r="U939" s="597"/>
    </row>
    <row r="940" spans="1:21" ht="15.75" thickBot="1">
      <c r="A940" s="4"/>
      <c r="B940" s="463" t="s">
        <v>11</v>
      </c>
      <c r="C940" s="464"/>
      <c r="D940" s="464"/>
      <c r="E940" s="464"/>
      <c r="F940" s="465"/>
      <c r="G940" s="559" t="s">
        <v>111</v>
      </c>
      <c r="H940" s="560"/>
      <c r="I940" s="560"/>
      <c r="J940" s="560"/>
      <c r="K940" s="560"/>
      <c r="L940" s="560"/>
      <c r="M940" s="560"/>
      <c r="N940" s="560"/>
      <c r="O940" s="560"/>
      <c r="P940" s="560"/>
      <c r="Q940" s="560"/>
      <c r="R940" s="560"/>
      <c r="S940" s="560"/>
      <c r="T940" s="560"/>
      <c r="U940" s="561"/>
    </row>
    <row r="941" spans="1:21" ht="15.75" customHeight="1" thickBot="1">
      <c r="A941" s="4"/>
      <c r="B941" s="562" t="s">
        <v>12</v>
      </c>
      <c r="C941" s="563"/>
      <c r="D941" s="563"/>
      <c r="E941" s="563"/>
      <c r="F941" s="564"/>
      <c r="G941" s="565" t="s">
        <v>64</v>
      </c>
      <c r="H941" s="566"/>
      <c r="I941" s="566"/>
      <c r="J941" s="566"/>
      <c r="K941" s="566"/>
      <c r="L941" s="566"/>
      <c r="M941" s="566"/>
      <c r="N941" s="566"/>
      <c r="O941" s="566"/>
      <c r="P941" s="566"/>
      <c r="Q941" s="566"/>
      <c r="R941" s="566"/>
      <c r="S941" s="566"/>
      <c r="T941" s="566"/>
      <c r="U941" s="567"/>
    </row>
    <row r="942" spans="1:21" ht="15.75" thickBot="1">
      <c r="B942" s="568"/>
      <c r="C942" s="568"/>
      <c r="D942" s="568"/>
      <c r="E942" s="568"/>
      <c r="F942" s="568"/>
      <c r="G942" s="568"/>
      <c r="H942" s="568"/>
      <c r="I942" s="568"/>
      <c r="J942" s="568"/>
      <c r="K942" s="568"/>
      <c r="L942" s="568"/>
      <c r="M942" s="568"/>
      <c r="N942" s="568"/>
      <c r="O942" s="568"/>
      <c r="P942" s="568"/>
      <c r="Q942" s="568"/>
      <c r="R942" s="568"/>
      <c r="S942" s="568"/>
      <c r="T942" s="568"/>
      <c r="U942" s="568"/>
    </row>
    <row r="943" spans="1:21" ht="16.5" thickBot="1">
      <c r="A943" s="4"/>
      <c r="B943" s="516" t="s">
        <v>13</v>
      </c>
      <c r="C943" s="516"/>
      <c r="D943" s="517"/>
      <c r="E943" s="516" t="s">
        <v>14</v>
      </c>
      <c r="F943" s="517"/>
      <c r="G943" s="521" t="s">
        <v>15</v>
      </c>
      <c r="H943" s="522"/>
      <c r="I943" s="522"/>
      <c r="J943" s="522"/>
      <c r="K943" s="522"/>
      <c r="L943" s="522"/>
      <c r="M943" s="522"/>
      <c r="N943" s="522"/>
      <c r="O943" s="522"/>
      <c r="P943" s="522"/>
      <c r="Q943" s="522"/>
      <c r="R943" s="522"/>
      <c r="S943" s="522"/>
      <c r="T943" s="522"/>
      <c r="U943" s="523"/>
    </row>
    <row r="944" spans="1:21" ht="15.75" thickBot="1">
      <c r="A944" s="4"/>
      <c r="B944" s="519"/>
      <c r="C944" s="519"/>
      <c r="D944" s="520"/>
      <c r="E944" s="519"/>
      <c r="F944" s="520"/>
      <c r="G944" s="524" t="s">
        <v>16</v>
      </c>
      <c r="H944" s="525"/>
      <c r="I944" s="318" t="s">
        <v>17</v>
      </c>
      <c r="J944" s="319"/>
      <c r="K944" s="319"/>
      <c r="L944" s="319"/>
      <c r="M944" s="319"/>
      <c r="N944" s="320"/>
      <c r="O944" s="573" t="s">
        <v>18</v>
      </c>
      <c r="P944" s="574"/>
      <c r="Q944" s="574"/>
      <c r="R944" s="574"/>
      <c r="S944" s="574"/>
      <c r="T944" s="574"/>
      <c r="U944" s="575"/>
    </row>
    <row r="945" spans="1:21">
      <c r="A945" s="4"/>
      <c r="B945" s="519"/>
      <c r="C945" s="519"/>
      <c r="D945" s="520"/>
      <c r="E945" s="519"/>
      <c r="F945" s="520"/>
      <c r="G945" s="526"/>
      <c r="H945" s="527"/>
      <c r="I945" s="524" t="s">
        <v>19</v>
      </c>
      <c r="J945" s="576"/>
      <c r="K945" s="576"/>
      <c r="L945" s="524" t="s">
        <v>20</v>
      </c>
      <c r="M945" s="576"/>
      <c r="N945" s="525"/>
      <c r="O945" s="578" t="s">
        <v>19</v>
      </c>
      <c r="P945" s="579"/>
      <c r="Q945" s="579"/>
      <c r="R945" s="524" t="s">
        <v>20</v>
      </c>
      <c r="S945" s="576"/>
      <c r="T945" s="576"/>
      <c r="U945" s="535" t="s">
        <v>21</v>
      </c>
    </row>
    <row r="946" spans="1:21" ht="15.75" thickBot="1">
      <c r="A946" s="4"/>
      <c r="B946" s="569"/>
      <c r="C946" s="569"/>
      <c r="D946" s="570"/>
      <c r="E946" s="519"/>
      <c r="F946" s="520"/>
      <c r="G946" s="571"/>
      <c r="H946" s="572"/>
      <c r="I946" s="571"/>
      <c r="J946" s="577"/>
      <c r="K946" s="577"/>
      <c r="L946" s="571"/>
      <c r="M946" s="577"/>
      <c r="N946" s="572"/>
      <c r="O946" s="571"/>
      <c r="P946" s="577"/>
      <c r="Q946" s="577"/>
      <c r="R946" s="571"/>
      <c r="S946" s="577"/>
      <c r="T946" s="577"/>
      <c r="U946" s="536"/>
    </row>
    <row r="947" spans="1:21">
      <c r="A947" s="23"/>
      <c r="B947" s="580" t="s">
        <v>45</v>
      </c>
      <c r="C947" s="581"/>
      <c r="D947" s="582"/>
      <c r="E947" s="583"/>
      <c r="F947" s="587"/>
      <c r="G947" s="608"/>
      <c r="H947" s="607"/>
      <c r="I947" s="605"/>
      <c r="J947" s="605"/>
      <c r="K947" s="606"/>
      <c r="L947" s="604"/>
      <c r="M947" s="605"/>
      <c r="N947" s="607"/>
      <c r="O947" s="608"/>
      <c r="P947" s="605"/>
      <c r="Q947" s="606"/>
      <c r="R947" s="604"/>
      <c r="S947" s="605"/>
      <c r="T947" s="606"/>
      <c r="U947" s="160"/>
    </row>
    <row r="948" spans="1:21">
      <c r="A948" s="23"/>
      <c r="B948" s="551" t="s">
        <v>46</v>
      </c>
      <c r="C948" s="552"/>
      <c r="D948" s="553"/>
      <c r="E948" s="543" t="s">
        <v>59</v>
      </c>
      <c r="F948" s="543"/>
      <c r="G948" s="508">
        <v>960</v>
      </c>
      <c r="H948" s="276"/>
      <c r="I948" s="275">
        <v>0</v>
      </c>
      <c r="J948" s="275"/>
      <c r="K948" s="509"/>
      <c r="L948" s="274">
        <v>0</v>
      </c>
      <c r="M948" s="275"/>
      <c r="N948" s="276"/>
      <c r="O948" s="508">
        <f>+I948+O830</f>
        <v>960</v>
      </c>
      <c r="P948" s="275"/>
      <c r="Q948" s="558"/>
      <c r="R948" s="508">
        <f>+L948+R830</f>
        <v>960</v>
      </c>
      <c r="S948" s="275"/>
      <c r="T948" s="558"/>
      <c r="U948" s="162">
        <f>+R948/G948</f>
        <v>1</v>
      </c>
    </row>
    <row r="949" spans="1:21">
      <c r="A949" s="23"/>
      <c r="B949" s="551" t="s">
        <v>47</v>
      </c>
      <c r="C949" s="552"/>
      <c r="D949" s="553"/>
      <c r="E949" s="543" t="s">
        <v>60</v>
      </c>
      <c r="F949" s="543"/>
      <c r="G949" s="508">
        <v>120</v>
      </c>
      <c r="H949" s="276"/>
      <c r="I949" s="275">
        <v>0</v>
      </c>
      <c r="J949" s="275"/>
      <c r="K949" s="509"/>
      <c r="L949" s="274">
        <v>0</v>
      </c>
      <c r="M949" s="275"/>
      <c r="N949" s="276"/>
      <c r="O949" s="508">
        <f>+I949+O831</f>
        <v>120</v>
      </c>
      <c r="P949" s="275"/>
      <c r="Q949" s="558"/>
      <c r="R949" s="508">
        <f>+L949+R831</f>
        <v>120</v>
      </c>
      <c r="S949" s="275"/>
      <c r="T949" s="558"/>
      <c r="U949" s="162">
        <f>+R949/G949</f>
        <v>1</v>
      </c>
    </row>
    <row r="950" spans="1:21">
      <c r="A950" s="23"/>
      <c r="B950" s="54" t="s">
        <v>48</v>
      </c>
      <c r="C950" s="52"/>
      <c r="D950" s="53"/>
      <c r="E950" s="506" t="s">
        <v>60</v>
      </c>
      <c r="F950" s="543"/>
      <c r="G950" s="508">
        <v>3975</v>
      </c>
      <c r="H950" s="276"/>
      <c r="I950" s="275">
        <v>480</v>
      </c>
      <c r="J950" s="275"/>
      <c r="K950" s="509"/>
      <c r="L950" s="274">
        <v>480</v>
      </c>
      <c r="M950" s="275"/>
      <c r="N950" s="276"/>
      <c r="O950" s="508">
        <f>+I950+O832</f>
        <v>3435</v>
      </c>
      <c r="P950" s="275"/>
      <c r="Q950" s="558"/>
      <c r="R950" s="508">
        <f>+L950+R832</f>
        <v>3435</v>
      </c>
      <c r="S950" s="275"/>
      <c r="T950" s="558"/>
      <c r="U950" s="162">
        <f>+R950/G950</f>
        <v>0.86415094339622645</v>
      </c>
    </row>
    <row r="951" spans="1:21">
      <c r="A951" s="23"/>
      <c r="B951" s="554" t="s">
        <v>49</v>
      </c>
      <c r="C951" s="555"/>
      <c r="D951" s="556"/>
      <c r="E951" s="543"/>
      <c r="F951" s="557"/>
      <c r="G951" s="508"/>
      <c r="H951" s="276"/>
      <c r="I951" s="275"/>
      <c r="J951" s="275"/>
      <c r="K951" s="509"/>
      <c r="L951" s="274"/>
      <c r="M951" s="275"/>
      <c r="N951" s="276"/>
      <c r="O951" s="508"/>
      <c r="P951" s="275"/>
      <c r="Q951" s="558"/>
      <c r="R951" s="163"/>
      <c r="S951" s="164"/>
      <c r="T951" s="165"/>
      <c r="U951" s="162"/>
    </row>
    <row r="952" spans="1:21">
      <c r="A952" s="23"/>
      <c r="B952" s="551" t="s">
        <v>50</v>
      </c>
      <c r="C952" s="552"/>
      <c r="D952" s="553"/>
      <c r="E952" s="543" t="s">
        <v>60</v>
      </c>
      <c r="F952" s="543"/>
      <c r="G952" s="508">
        <v>120</v>
      </c>
      <c r="H952" s="276"/>
      <c r="I952" s="275">
        <v>60</v>
      </c>
      <c r="J952" s="275"/>
      <c r="K952" s="509"/>
      <c r="L952" s="274">
        <v>60</v>
      </c>
      <c r="M952" s="275"/>
      <c r="N952" s="276"/>
      <c r="O952" s="508">
        <f>+I952+O834</f>
        <v>120</v>
      </c>
      <c r="P952" s="275"/>
      <c r="Q952" s="558"/>
      <c r="R952" s="508">
        <f>+L952+R834</f>
        <v>120</v>
      </c>
      <c r="S952" s="275"/>
      <c r="T952" s="558"/>
      <c r="U952" s="162">
        <f>+R952/G952</f>
        <v>1</v>
      </c>
    </row>
    <row r="953" spans="1:21">
      <c r="A953" s="23"/>
      <c r="B953" s="54" t="s">
        <v>51</v>
      </c>
      <c r="C953" s="52"/>
      <c r="D953" s="53"/>
      <c r="E953" s="506" t="s">
        <v>59</v>
      </c>
      <c r="F953" s="543"/>
      <c r="G953" s="508">
        <v>300</v>
      </c>
      <c r="H953" s="276"/>
      <c r="I953" s="275">
        <v>150</v>
      </c>
      <c r="J953" s="275"/>
      <c r="K953" s="509"/>
      <c r="L953" s="274">
        <v>150</v>
      </c>
      <c r="M953" s="275"/>
      <c r="N953" s="276"/>
      <c r="O953" s="508">
        <f>+I953+O835</f>
        <v>300</v>
      </c>
      <c r="P953" s="275"/>
      <c r="Q953" s="558"/>
      <c r="R953" s="508">
        <f>+L953+R835</f>
        <v>300</v>
      </c>
      <c r="S953" s="275"/>
      <c r="T953" s="558"/>
      <c r="U953" s="162">
        <f>+R953/G953</f>
        <v>1</v>
      </c>
    </row>
    <row r="954" spans="1:21">
      <c r="A954" s="23"/>
      <c r="B954" s="551" t="s">
        <v>52</v>
      </c>
      <c r="C954" s="552"/>
      <c r="D954" s="553"/>
      <c r="E954" s="543" t="s">
        <v>59</v>
      </c>
      <c r="F954" s="543"/>
      <c r="G954" s="508">
        <v>1200</v>
      </c>
      <c r="H954" s="276"/>
      <c r="I954" s="275">
        <v>600</v>
      </c>
      <c r="J954" s="275"/>
      <c r="K954" s="509"/>
      <c r="L954" s="274">
        <v>600</v>
      </c>
      <c r="M954" s="275"/>
      <c r="N954" s="276"/>
      <c r="O954" s="508">
        <f>+I954+O836</f>
        <v>1200</v>
      </c>
      <c r="P954" s="275"/>
      <c r="Q954" s="558"/>
      <c r="R954" s="508">
        <f>+L954+R836</f>
        <v>1200</v>
      </c>
      <c r="S954" s="275"/>
      <c r="T954" s="558"/>
      <c r="U954" s="162">
        <f>+R954/G954</f>
        <v>1</v>
      </c>
    </row>
    <row r="955" spans="1:21">
      <c r="A955" s="23"/>
      <c r="B955" s="554" t="s">
        <v>53</v>
      </c>
      <c r="C955" s="555"/>
      <c r="D955" s="556"/>
      <c r="E955" s="543"/>
      <c r="F955" s="557"/>
      <c r="G955" s="508"/>
      <c r="H955" s="276"/>
      <c r="I955" s="275"/>
      <c r="J955" s="275"/>
      <c r="K955" s="509"/>
      <c r="L955" s="274"/>
      <c r="M955" s="275"/>
      <c r="N955" s="276"/>
      <c r="O955" s="508"/>
      <c r="P955" s="275"/>
      <c r="Q955" s="558"/>
      <c r="R955" s="163"/>
      <c r="S955" s="164"/>
      <c r="T955" s="165"/>
      <c r="U955" s="162"/>
    </row>
    <row r="956" spans="1:21">
      <c r="A956" s="23"/>
      <c r="B956" s="551" t="s">
        <v>54</v>
      </c>
      <c r="C956" s="552"/>
      <c r="D956" s="553"/>
      <c r="E956" s="543" t="s">
        <v>59</v>
      </c>
      <c r="F956" s="543"/>
      <c r="G956" s="508">
        <v>11104</v>
      </c>
      <c r="H956" s="276"/>
      <c r="I956" s="275">
        <v>0</v>
      </c>
      <c r="J956" s="275"/>
      <c r="K956" s="509"/>
      <c r="L956" s="274">
        <v>0</v>
      </c>
      <c r="M956" s="275"/>
      <c r="N956" s="276"/>
      <c r="O956" s="508">
        <f>+I956+O838</f>
        <v>11104</v>
      </c>
      <c r="P956" s="275"/>
      <c r="Q956" s="558"/>
      <c r="R956" s="508">
        <f>+L956+R838</f>
        <v>11104</v>
      </c>
      <c r="S956" s="275"/>
      <c r="T956" s="558"/>
      <c r="U956" s="162">
        <f>+R956/G956</f>
        <v>1</v>
      </c>
    </row>
    <row r="957" spans="1:21">
      <c r="A957" s="23"/>
      <c r="B957" s="54" t="s">
        <v>55</v>
      </c>
      <c r="C957" s="52"/>
      <c r="D957" s="53"/>
      <c r="E957" s="506" t="s">
        <v>60</v>
      </c>
      <c r="F957" s="543"/>
      <c r="G957" s="508">
        <v>555</v>
      </c>
      <c r="H957" s="276"/>
      <c r="I957" s="275">
        <v>0</v>
      </c>
      <c r="J957" s="275"/>
      <c r="K957" s="509"/>
      <c r="L957" s="274">
        <v>0</v>
      </c>
      <c r="M957" s="275"/>
      <c r="N957" s="276"/>
      <c r="O957" s="508">
        <f>+I957+O839</f>
        <v>555</v>
      </c>
      <c r="P957" s="275"/>
      <c r="Q957" s="558"/>
      <c r="R957" s="508">
        <f>+L957+R839</f>
        <v>555</v>
      </c>
      <c r="S957" s="275"/>
      <c r="T957" s="558"/>
      <c r="U957" s="162">
        <f>+R957/G957</f>
        <v>1</v>
      </c>
    </row>
    <row r="958" spans="1:21">
      <c r="A958" s="23"/>
      <c r="B958" s="56" t="s">
        <v>56</v>
      </c>
      <c r="C958" s="55"/>
      <c r="D958" s="57"/>
      <c r="E958" s="108"/>
      <c r="F958" s="159"/>
      <c r="G958" s="508"/>
      <c r="H958" s="276"/>
      <c r="I958" s="275"/>
      <c r="J958" s="275"/>
      <c r="K958" s="509"/>
      <c r="L958" s="274"/>
      <c r="M958" s="275"/>
      <c r="N958" s="276"/>
      <c r="O958" s="508"/>
      <c r="P958" s="275"/>
      <c r="Q958" s="558"/>
      <c r="R958" s="156"/>
      <c r="S958" s="157"/>
      <c r="T958" s="158"/>
      <c r="U958" s="162"/>
    </row>
    <row r="959" spans="1:21">
      <c r="A959" s="23"/>
      <c r="B959" s="54" t="s">
        <v>56</v>
      </c>
      <c r="C959" s="55"/>
      <c r="D959" s="57"/>
      <c r="E959" s="506" t="s">
        <v>60</v>
      </c>
      <c r="F959" s="543"/>
      <c r="G959" s="508">
        <v>12</v>
      </c>
      <c r="H959" s="276"/>
      <c r="I959" s="275">
        <v>1</v>
      </c>
      <c r="J959" s="275"/>
      <c r="K959" s="509"/>
      <c r="L959" s="274">
        <v>1</v>
      </c>
      <c r="M959" s="275"/>
      <c r="N959" s="276"/>
      <c r="O959" s="508">
        <f>+I959+O841</f>
        <v>9</v>
      </c>
      <c r="P959" s="275"/>
      <c r="Q959" s="558"/>
      <c r="R959" s="508">
        <f>+L959+R841</f>
        <v>9</v>
      </c>
      <c r="S959" s="275"/>
      <c r="T959" s="558"/>
      <c r="U959" s="162">
        <f>+R959/G959</f>
        <v>0.75</v>
      </c>
    </row>
    <row r="960" spans="1:21">
      <c r="A960" s="23"/>
      <c r="B960" s="54" t="s">
        <v>57</v>
      </c>
      <c r="C960" s="55"/>
      <c r="D960" s="57"/>
      <c r="E960" s="506" t="s">
        <v>60</v>
      </c>
      <c r="F960" s="543"/>
      <c r="G960" s="508">
        <v>12</v>
      </c>
      <c r="H960" s="276"/>
      <c r="I960" s="275">
        <v>1</v>
      </c>
      <c r="J960" s="275"/>
      <c r="K960" s="509"/>
      <c r="L960" s="274">
        <v>1</v>
      </c>
      <c r="M960" s="275"/>
      <c r="N960" s="276"/>
      <c r="O960" s="508">
        <f>+I960+O842</f>
        <v>9</v>
      </c>
      <c r="P960" s="275"/>
      <c r="Q960" s="558"/>
      <c r="R960" s="508">
        <f>+L960+R842</f>
        <v>9</v>
      </c>
      <c r="S960" s="275"/>
      <c r="T960" s="558"/>
      <c r="U960" s="162">
        <f>+R960/G960</f>
        <v>0.75</v>
      </c>
    </row>
    <row r="961" spans="1:21">
      <c r="A961" s="23"/>
      <c r="B961" s="56" t="s">
        <v>58</v>
      </c>
      <c r="C961" s="55"/>
      <c r="D961" s="57"/>
      <c r="E961" s="108"/>
      <c r="F961" s="159"/>
      <c r="G961" s="508"/>
      <c r="H961" s="276"/>
      <c r="I961" s="275"/>
      <c r="J961" s="275"/>
      <c r="K961" s="509"/>
      <c r="L961" s="274"/>
      <c r="M961" s="275"/>
      <c r="N961" s="276"/>
      <c r="O961" s="508"/>
      <c r="P961" s="275"/>
      <c r="Q961" s="558"/>
      <c r="R961" s="156"/>
      <c r="S961" s="157"/>
      <c r="T961" s="158"/>
      <c r="U961" s="162"/>
    </row>
    <row r="962" spans="1:21" ht="15.75" thickBot="1">
      <c r="A962" s="23"/>
      <c r="B962" s="540" t="s">
        <v>58</v>
      </c>
      <c r="C962" s="541"/>
      <c r="D962" s="542"/>
      <c r="E962" s="543" t="s">
        <v>60</v>
      </c>
      <c r="F962" s="543"/>
      <c r="G962" s="544">
        <v>1</v>
      </c>
      <c r="H962" s="548"/>
      <c r="I962" s="547">
        <v>0</v>
      </c>
      <c r="J962" s="547"/>
      <c r="K962" s="545"/>
      <c r="L962" s="546">
        <v>0</v>
      </c>
      <c r="M962" s="547"/>
      <c r="N962" s="548"/>
      <c r="O962" s="508">
        <f>+I962+O844</f>
        <v>0</v>
      </c>
      <c r="P962" s="275"/>
      <c r="Q962" s="558"/>
      <c r="R962" s="508">
        <f>+L962+R844</f>
        <v>0</v>
      </c>
      <c r="S962" s="275"/>
      <c r="T962" s="558"/>
      <c r="U962" s="162">
        <f>+R962/G962</f>
        <v>0</v>
      </c>
    </row>
    <row r="963" spans="1:21" ht="15.75" thickBot="1">
      <c r="A963" s="4"/>
      <c r="B963" s="549"/>
      <c r="C963" s="550"/>
      <c r="D963" s="550"/>
      <c r="E963" s="550"/>
      <c r="F963" s="550"/>
      <c r="G963" s="346"/>
      <c r="H963" s="538"/>
      <c r="I963" s="538"/>
      <c r="J963" s="538"/>
      <c r="K963" s="538"/>
      <c r="L963" s="538"/>
      <c r="M963" s="538"/>
      <c r="N963" s="539"/>
      <c r="O963" s="346"/>
      <c r="P963" s="538"/>
      <c r="Q963" s="538"/>
      <c r="R963" s="538"/>
      <c r="S963" s="538"/>
      <c r="T963" s="538"/>
      <c r="U963" s="539"/>
    </row>
    <row r="964" spans="1:21" ht="15.75" thickBot="1">
      <c r="B964" s="7"/>
      <c r="C964" s="8"/>
      <c r="D964" s="9"/>
      <c r="E964" s="10"/>
      <c r="F964" s="11"/>
      <c r="G964" s="12"/>
      <c r="H964" s="13"/>
      <c r="I964" s="14"/>
      <c r="J964" s="14"/>
      <c r="K964" s="15"/>
      <c r="L964" s="14"/>
      <c r="M964" s="15"/>
      <c r="N964" s="14"/>
      <c r="O964" s="14"/>
      <c r="P964" s="14"/>
      <c r="Q964" s="14"/>
      <c r="R964" s="15"/>
      <c r="S964" s="14"/>
      <c r="T964" s="12"/>
      <c r="U964" s="14"/>
    </row>
    <row r="965" spans="1:21" ht="16.5" thickBot="1">
      <c r="A965" s="4"/>
      <c r="B965" s="515" t="s">
        <v>23</v>
      </c>
      <c r="C965" s="516"/>
      <c r="D965" s="516"/>
      <c r="E965" s="516"/>
      <c r="F965" s="517"/>
      <c r="G965" s="521" t="s">
        <v>24</v>
      </c>
      <c r="H965" s="522"/>
      <c r="I965" s="522"/>
      <c r="J965" s="522"/>
      <c r="K965" s="522"/>
      <c r="L965" s="522"/>
      <c r="M965" s="522"/>
      <c r="N965" s="522"/>
      <c r="O965" s="522"/>
      <c r="P965" s="522"/>
      <c r="Q965" s="522"/>
      <c r="R965" s="522"/>
      <c r="S965" s="522"/>
      <c r="T965" s="522"/>
      <c r="U965" s="523"/>
    </row>
    <row r="966" spans="1:21" ht="15.75" thickBot="1">
      <c r="A966" s="4"/>
      <c r="B966" s="518"/>
      <c r="C966" s="519"/>
      <c r="D966" s="519"/>
      <c r="E966" s="519"/>
      <c r="F966" s="520"/>
      <c r="G966" s="524" t="s">
        <v>25</v>
      </c>
      <c r="H966" s="525"/>
      <c r="I966" s="519" t="s">
        <v>17</v>
      </c>
      <c r="J966" s="519"/>
      <c r="K966" s="519"/>
      <c r="L966" s="519"/>
      <c r="M966" s="519"/>
      <c r="N966" s="520"/>
      <c r="O966" s="530" t="s">
        <v>18</v>
      </c>
      <c r="P966" s="531"/>
      <c r="Q966" s="531"/>
      <c r="R966" s="531"/>
      <c r="S966" s="531"/>
      <c r="T966" s="531"/>
      <c r="U966" s="532"/>
    </row>
    <row r="967" spans="1:21" ht="15.75" thickBot="1">
      <c r="A967" s="4"/>
      <c r="B967" s="518"/>
      <c r="C967" s="519"/>
      <c r="D967" s="519"/>
      <c r="E967" s="519"/>
      <c r="F967" s="520"/>
      <c r="G967" s="526"/>
      <c r="H967" s="527"/>
      <c r="I967" s="318" t="s">
        <v>19</v>
      </c>
      <c r="J967" s="319"/>
      <c r="K967" s="320"/>
      <c r="L967" s="318" t="s">
        <v>26</v>
      </c>
      <c r="M967" s="319"/>
      <c r="N967" s="320"/>
      <c r="O967" s="318" t="s">
        <v>19</v>
      </c>
      <c r="P967" s="319"/>
      <c r="Q967" s="533"/>
      <c r="R967" s="534" t="s">
        <v>26</v>
      </c>
      <c r="S967" s="319"/>
      <c r="T967" s="320"/>
      <c r="U967" s="535" t="s">
        <v>21</v>
      </c>
    </row>
    <row r="968" spans="1:21" ht="15.75" thickBot="1">
      <c r="A968" s="4"/>
      <c r="B968" s="518"/>
      <c r="C968" s="519"/>
      <c r="D968" s="519"/>
      <c r="E968" s="519"/>
      <c r="F968" s="520"/>
      <c r="G968" s="528"/>
      <c r="H968" s="529"/>
      <c r="I968" s="110" t="s">
        <v>27</v>
      </c>
      <c r="J968" s="112" t="s">
        <v>28</v>
      </c>
      <c r="K968" s="112" t="s">
        <v>29</v>
      </c>
      <c r="L968" s="110" t="s">
        <v>27</v>
      </c>
      <c r="M968" s="112" t="s">
        <v>28</v>
      </c>
      <c r="N968" s="111" t="s">
        <v>29</v>
      </c>
      <c r="O968" s="19" t="s">
        <v>27</v>
      </c>
      <c r="P968" s="110" t="s">
        <v>28</v>
      </c>
      <c r="Q968" s="20" t="s">
        <v>29</v>
      </c>
      <c r="R968" s="21" t="s">
        <v>27</v>
      </c>
      <c r="S968" s="109" t="s">
        <v>28</v>
      </c>
      <c r="T968" s="112" t="s">
        <v>29</v>
      </c>
      <c r="U968" s="536"/>
    </row>
    <row r="969" spans="1:21" ht="15.75" customHeight="1" thickBot="1">
      <c r="A969" s="4"/>
      <c r="B969" s="497" t="s">
        <v>30</v>
      </c>
      <c r="C969" s="498"/>
      <c r="D969" s="498"/>
      <c r="E969" s="498"/>
      <c r="F969" s="498"/>
      <c r="G969" s="498"/>
      <c r="H969" s="498"/>
      <c r="I969" s="498"/>
      <c r="J969" s="498"/>
      <c r="K969" s="498"/>
      <c r="L969" s="498"/>
      <c r="M969" s="498"/>
      <c r="N969" s="498"/>
      <c r="O969" s="498"/>
      <c r="P969" s="498"/>
      <c r="Q969" s="498"/>
      <c r="R969" s="498"/>
      <c r="S969" s="498"/>
      <c r="T969" s="498"/>
      <c r="U969" s="499"/>
    </row>
    <row r="970" spans="1:21" ht="15.75" thickBot="1">
      <c r="A970" s="23"/>
      <c r="B970" s="500" t="s">
        <v>61</v>
      </c>
      <c r="C970" s="501"/>
      <c r="D970" s="501"/>
      <c r="E970" s="501"/>
      <c r="F970" s="501"/>
      <c r="G970" s="347">
        <f>SUM(G971:G983)</f>
        <v>259726.5</v>
      </c>
      <c r="H970" s="502"/>
      <c r="I970" s="161"/>
      <c r="J970" s="161">
        <f>SUM(J971:J983)</f>
        <v>12344.8</v>
      </c>
      <c r="K970" s="161"/>
      <c r="L970" s="161"/>
      <c r="M970" s="161">
        <f>SUM(M971:M983)</f>
        <v>16832.599999999999</v>
      </c>
      <c r="N970" s="161"/>
      <c r="O970" s="161"/>
      <c r="P970" s="161">
        <f>SUM(P971:P983)</f>
        <v>210691.7</v>
      </c>
      <c r="Q970" s="147"/>
      <c r="R970" s="161"/>
      <c r="S970" s="161">
        <f>SUM(S971:S983)</f>
        <v>124731.35000000002</v>
      </c>
      <c r="T970" s="147"/>
      <c r="U970" s="169">
        <f>+S970/G970</f>
        <v>0.48024113827430015</v>
      </c>
    </row>
    <row r="971" spans="1:21" ht="15" customHeight="1">
      <c r="A971" s="23"/>
      <c r="B971" s="503" t="s">
        <v>67</v>
      </c>
      <c r="C971" s="504"/>
      <c r="D971" s="504"/>
      <c r="E971" s="504"/>
      <c r="F971" s="505"/>
      <c r="G971" s="478">
        <v>118294</v>
      </c>
      <c r="H971" s="479"/>
      <c r="I971" s="26"/>
      <c r="J971" s="26">
        <v>9857.7999999999993</v>
      </c>
      <c r="K971" s="26"/>
      <c r="L971" s="26"/>
      <c r="M971" s="26">
        <v>15000</v>
      </c>
      <c r="N971" s="26"/>
      <c r="O971" s="26"/>
      <c r="P971" s="26">
        <f>+J971+P853</f>
        <v>88720.200000000012</v>
      </c>
      <c r="Q971" s="26"/>
      <c r="R971" s="26"/>
      <c r="S971" s="26">
        <f>+M971+S853</f>
        <v>56500.04</v>
      </c>
      <c r="T971" s="26"/>
      <c r="U971" s="166">
        <f t="shared" ref="U971:U995" si="71">+S971/G971</f>
        <v>0.47762388624951391</v>
      </c>
    </row>
    <row r="972" spans="1:21" ht="15" customHeight="1">
      <c r="A972" s="23"/>
      <c r="B972" s="494" t="s">
        <v>68</v>
      </c>
      <c r="C972" s="495"/>
      <c r="D972" s="495"/>
      <c r="E972" s="495"/>
      <c r="F972" s="496"/>
      <c r="G972" s="478">
        <v>6688.5</v>
      </c>
      <c r="H972" s="479"/>
      <c r="I972" s="26"/>
      <c r="J972" s="26">
        <v>0</v>
      </c>
      <c r="K972" s="26"/>
      <c r="L972" s="26"/>
      <c r="M972" s="26">
        <v>0</v>
      </c>
      <c r="N972" s="26"/>
      <c r="O972" s="26"/>
      <c r="P972" s="26">
        <f t="shared" ref="P972:P983" si="72">+J972+P854</f>
        <v>6688.5</v>
      </c>
      <c r="Q972" s="26"/>
      <c r="R972" s="26"/>
      <c r="S972" s="26">
        <f t="shared" ref="S972:S983" si="73">+M972+S854</f>
        <v>1600</v>
      </c>
      <c r="T972" s="26"/>
      <c r="U972" s="166">
        <f t="shared" ref="U972:U983" si="74">+S972/G972</f>
        <v>0.23921656574717798</v>
      </c>
    </row>
    <row r="973" spans="1:21" ht="15" customHeight="1">
      <c r="A973" s="23"/>
      <c r="B973" s="494" t="s">
        <v>69</v>
      </c>
      <c r="C973" s="495"/>
      <c r="D973" s="495"/>
      <c r="E973" s="495"/>
      <c r="F973" s="496"/>
      <c r="G973" s="478">
        <v>6000</v>
      </c>
      <c r="H973" s="479"/>
      <c r="I973" s="26"/>
      <c r="J973" s="26">
        <v>0</v>
      </c>
      <c r="K973" s="26"/>
      <c r="L973" s="26"/>
      <c r="M973" s="26">
        <v>0</v>
      </c>
      <c r="N973" s="26"/>
      <c r="O973" s="26"/>
      <c r="P973" s="26">
        <f t="shared" si="72"/>
        <v>0</v>
      </c>
      <c r="Q973" s="26"/>
      <c r="R973" s="26"/>
      <c r="S973" s="26">
        <f t="shared" si="73"/>
        <v>0</v>
      </c>
      <c r="T973" s="26"/>
      <c r="U973" s="166">
        <f t="shared" si="74"/>
        <v>0</v>
      </c>
    </row>
    <row r="974" spans="1:21" ht="15" customHeight="1">
      <c r="A974" s="23"/>
      <c r="B974" s="494" t="s">
        <v>70</v>
      </c>
      <c r="C974" s="495"/>
      <c r="D974" s="495"/>
      <c r="E974" s="495"/>
      <c r="F974" s="496"/>
      <c r="G974" s="478">
        <v>19200</v>
      </c>
      <c r="H974" s="479"/>
      <c r="I974" s="26"/>
      <c r="J974" s="26">
        <v>0</v>
      </c>
      <c r="K974" s="26"/>
      <c r="L974" s="26"/>
      <c r="M974" s="26">
        <v>0</v>
      </c>
      <c r="N974" s="26"/>
      <c r="O974" s="26"/>
      <c r="P974" s="26">
        <f t="shared" si="72"/>
        <v>19200</v>
      </c>
      <c r="Q974" s="26"/>
      <c r="R974" s="26"/>
      <c r="S974" s="26">
        <f t="shared" si="73"/>
        <v>0</v>
      </c>
      <c r="T974" s="26"/>
      <c r="U974" s="166">
        <f t="shared" si="74"/>
        <v>0</v>
      </c>
    </row>
    <row r="975" spans="1:21">
      <c r="A975" s="23"/>
      <c r="B975" s="494" t="s">
        <v>71</v>
      </c>
      <c r="C975" s="495"/>
      <c r="D975" s="495"/>
      <c r="E975" s="495"/>
      <c r="F975" s="496"/>
      <c r="G975" s="478">
        <v>31500</v>
      </c>
      <c r="H975" s="479"/>
      <c r="I975" s="26"/>
      <c r="J975" s="26">
        <v>0</v>
      </c>
      <c r="K975" s="26"/>
      <c r="L975" s="26"/>
      <c r="M975" s="26">
        <v>0</v>
      </c>
      <c r="N975" s="26"/>
      <c r="O975" s="26"/>
      <c r="P975" s="26">
        <f t="shared" si="72"/>
        <v>31500</v>
      </c>
      <c r="Q975" s="26"/>
      <c r="R975" s="26"/>
      <c r="S975" s="26">
        <f t="shared" si="73"/>
        <v>28000</v>
      </c>
      <c r="T975" s="26"/>
      <c r="U975" s="166">
        <f t="shared" si="74"/>
        <v>0.88888888888888884</v>
      </c>
    </row>
    <row r="976" spans="1:21" ht="15" customHeight="1">
      <c r="A976" s="23"/>
      <c r="B976" s="494" t="s">
        <v>72</v>
      </c>
      <c r="C976" s="495"/>
      <c r="D976" s="495"/>
      <c r="E976" s="495"/>
      <c r="F976" s="496"/>
      <c r="G976" s="478">
        <v>6000</v>
      </c>
      <c r="H976" s="479"/>
      <c r="I976" s="26"/>
      <c r="J976" s="26">
        <v>0</v>
      </c>
      <c r="K976" s="26"/>
      <c r="L976" s="26"/>
      <c r="M976" s="26">
        <v>0</v>
      </c>
      <c r="N976" s="26"/>
      <c r="O976" s="26"/>
      <c r="P976" s="26">
        <f t="shared" si="72"/>
        <v>3000</v>
      </c>
      <c r="Q976" s="26"/>
      <c r="R976" s="26"/>
      <c r="S976" s="26">
        <f t="shared" si="73"/>
        <v>5049.6000000000004</v>
      </c>
      <c r="T976" s="26"/>
      <c r="U976" s="166">
        <f t="shared" si="74"/>
        <v>0.84160000000000001</v>
      </c>
    </row>
    <row r="977" spans="1:21" ht="15" customHeight="1">
      <c r="A977" s="23"/>
      <c r="B977" s="494" t="s">
        <v>73</v>
      </c>
      <c r="C977" s="495"/>
      <c r="D977" s="495"/>
      <c r="E977" s="495"/>
      <c r="F977" s="496"/>
      <c r="G977" s="478">
        <v>12000</v>
      </c>
      <c r="H977" s="479"/>
      <c r="I977" s="26"/>
      <c r="J977" s="26">
        <v>0</v>
      </c>
      <c r="K977" s="26"/>
      <c r="L977" s="26"/>
      <c r="M977" s="26">
        <v>752.52</v>
      </c>
      <c r="N977" s="26"/>
      <c r="O977" s="26"/>
      <c r="P977" s="26">
        <f t="shared" si="72"/>
        <v>9000</v>
      </c>
      <c r="Q977" s="26"/>
      <c r="R977" s="26"/>
      <c r="S977" s="26">
        <f t="shared" si="73"/>
        <v>13813.52</v>
      </c>
      <c r="T977" s="26"/>
      <c r="U977" s="166">
        <f t="shared" si="74"/>
        <v>1.1511266666666666</v>
      </c>
    </row>
    <row r="978" spans="1:21">
      <c r="A978" s="23"/>
      <c r="B978" s="494" t="s">
        <v>65</v>
      </c>
      <c r="C978" s="495"/>
      <c r="D978" s="495"/>
      <c r="E978" s="495"/>
      <c r="F978" s="496"/>
      <c r="G978" s="478">
        <v>6200</v>
      </c>
      <c r="H978" s="479"/>
      <c r="I978" s="26"/>
      <c r="J978" s="26">
        <v>0</v>
      </c>
      <c r="K978" s="26"/>
      <c r="L978" s="26"/>
      <c r="M978" s="26">
        <v>0</v>
      </c>
      <c r="N978" s="26"/>
      <c r="O978" s="26"/>
      <c r="P978" s="26">
        <f t="shared" si="72"/>
        <v>6200</v>
      </c>
      <c r="Q978" s="26"/>
      <c r="R978" s="26"/>
      <c r="S978" s="26">
        <f t="shared" si="73"/>
        <v>3291</v>
      </c>
      <c r="T978" s="26"/>
      <c r="U978" s="166">
        <f t="shared" si="74"/>
        <v>0.53080645161290319</v>
      </c>
    </row>
    <row r="979" spans="1:21" ht="15" customHeight="1">
      <c r="A979" s="23"/>
      <c r="B979" s="494" t="s">
        <v>74</v>
      </c>
      <c r="C979" s="495"/>
      <c r="D979" s="495"/>
      <c r="E979" s="495"/>
      <c r="F979" s="496"/>
      <c r="G979" s="478">
        <v>6000</v>
      </c>
      <c r="H979" s="479"/>
      <c r="I979" s="26"/>
      <c r="J979" s="26">
        <v>500</v>
      </c>
      <c r="K979" s="26"/>
      <c r="L979" s="26"/>
      <c r="M979" s="26">
        <v>392.08</v>
      </c>
      <c r="N979" s="26"/>
      <c r="O979" s="26"/>
      <c r="P979" s="26">
        <f t="shared" si="72"/>
        <v>4500</v>
      </c>
      <c r="Q979" s="26"/>
      <c r="R979" s="26"/>
      <c r="S979" s="26">
        <f t="shared" si="73"/>
        <v>3079.4700000000003</v>
      </c>
      <c r="T979" s="26"/>
      <c r="U979" s="166">
        <f t="shared" si="74"/>
        <v>0.51324500000000006</v>
      </c>
    </row>
    <row r="980" spans="1:21">
      <c r="A980" s="23"/>
      <c r="B980" s="494" t="s">
        <v>66</v>
      </c>
      <c r="C980" s="495"/>
      <c r="D980" s="495"/>
      <c r="E980" s="495"/>
      <c r="F980" s="496"/>
      <c r="G980" s="478">
        <v>24000</v>
      </c>
      <c r="H980" s="479"/>
      <c r="I980" s="26"/>
      <c r="J980" s="26">
        <v>0</v>
      </c>
      <c r="K980" s="26"/>
      <c r="L980" s="26"/>
      <c r="M980" s="26">
        <v>0</v>
      </c>
      <c r="N980" s="26"/>
      <c r="O980" s="26"/>
      <c r="P980" s="26">
        <f t="shared" si="72"/>
        <v>24000</v>
      </c>
      <c r="Q980" s="26"/>
      <c r="R980" s="26"/>
      <c r="S980" s="26">
        <f t="shared" si="73"/>
        <v>8755.7199999999993</v>
      </c>
      <c r="T980" s="26"/>
      <c r="U980" s="166">
        <f t="shared" si="74"/>
        <v>0.36482166666666666</v>
      </c>
    </row>
    <row r="981" spans="1:21" ht="15" customHeight="1">
      <c r="A981" s="23"/>
      <c r="B981" s="494" t="s">
        <v>75</v>
      </c>
      <c r="C981" s="495"/>
      <c r="D981" s="495"/>
      <c r="E981" s="495"/>
      <c r="F981" s="496"/>
      <c r="G981" s="478">
        <v>12000</v>
      </c>
      <c r="H981" s="479"/>
      <c r="I981" s="26"/>
      <c r="J981" s="26">
        <v>1000</v>
      </c>
      <c r="K981" s="26"/>
      <c r="L981" s="26"/>
      <c r="M981" s="26">
        <v>0</v>
      </c>
      <c r="N981" s="26"/>
      <c r="O981" s="26"/>
      <c r="P981" s="26">
        <f t="shared" si="72"/>
        <v>9000</v>
      </c>
      <c r="Q981" s="26"/>
      <c r="R981" s="26"/>
      <c r="S981" s="26">
        <f t="shared" si="73"/>
        <v>0</v>
      </c>
      <c r="T981" s="26"/>
      <c r="U981" s="166">
        <f t="shared" si="74"/>
        <v>0</v>
      </c>
    </row>
    <row r="982" spans="1:21" ht="15" customHeight="1">
      <c r="A982" s="23"/>
      <c r="B982" s="494" t="s">
        <v>76</v>
      </c>
      <c r="C982" s="495"/>
      <c r="D982" s="495"/>
      <c r="E982" s="495"/>
      <c r="F982" s="496"/>
      <c r="G982" s="478">
        <v>8244</v>
      </c>
      <c r="H982" s="479"/>
      <c r="I982" s="26"/>
      <c r="J982" s="26">
        <v>687</v>
      </c>
      <c r="K982" s="26"/>
      <c r="L982" s="26"/>
      <c r="M982" s="26">
        <v>688</v>
      </c>
      <c r="N982" s="26"/>
      <c r="O982" s="128"/>
      <c r="P982" s="26">
        <f t="shared" si="72"/>
        <v>6183</v>
      </c>
      <c r="Q982" s="26"/>
      <c r="R982" s="26"/>
      <c r="S982" s="26">
        <f t="shared" si="73"/>
        <v>4642</v>
      </c>
      <c r="T982" s="26"/>
      <c r="U982" s="166">
        <f t="shared" si="74"/>
        <v>0.56307617661329457</v>
      </c>
    </row>
    <row r="983" spans="1:21" ht="15.75" customHeight="1" thickBot="1">
      <c r="A983" s="23"/>
      <c r="B983" s="494" t="s">
        <v>77</v>
      </c>
      <c r="C983" s="495"/>
      <c r="D983" s="495"/>
      <c r="E983" s="495"/>
      <c r="F983" s="496"/>
      <c r="G983" s="513">
        <v>3600</v>
      </c>
      <c r="H983" s="514"/>
      <c r="I983" s="26"/>
      <c r="J983" s="26">
        <v>300</v>
      </c>
      <c r="K983" s="26"/>
      <c r="L983" s="26"/>
      <c r="M983" s="26">
        <v>0</v>
      </c>
      <c r="N983" s="26"/>
      <c r="O983" s="26"/>
      <c r="P983" s="26">
        <f t="shared" si="72"/>
        <v>2700</v>
      </c>
      <c r="Q983" s="26"/>
      <c r="R983" s="26"/>
      <c r="S983" s="26">
        <f t="shared" si="73"/>
        <v>0</v>
      </c>
      <c r="T983" s="26"/>
      <c r="U983" s="166">
        <f t="shared" si="74"/>
        <v>0</v>
      </c>
    </row>
    <row r="984" spans="1:21" ht="15.75" thickBot="1">
      <c r="A984" s="23"/>
      <c r="B984" s="500" t="s">
        <v>53</v>
      </c>
      <c r="C984" s="501"/>
      <c r="D984" s="501"/>
      <c r="E984" s="501"/>
      <c r="F984" s="501"/>
      <c r="G984" s="502">
        <f>SUM(G985:H987)</f>
        <v>626374.5</v>
      </c>
      <c r="H984" s="502"/>
      <c r="I984" s="161"/>
      <c r="J984" s="161">
        <f>SUM(J985:J987)</f>
        <v>0</v>
      </c>
      <c r="K984" s="161"/>
      <c r="L984" s="161"/>
      <c r="M984" s="161">
        <f>SUM(M985:M987)</f>
        <v>626374.5</v>
      </c>
      <c r="N984" s="161"/>
      <c r="O984" s="161"/>
      <c r="P984" s="161">
        <f>SUM(P985:P987)</f>
        <v>626374.5</v>
      </c>
      <c r="Q984" s="161"/>
      <c r="R984" s="161"/>
      <c r="S984" s="161">
        <f>SUM(S985:S987)</f>
        <v>626374.5</v>
      </c>
      <c r="T984" s="147"/>
      <c r="U984" s="169">
        <f t="shared" si="71"/>
        <v>1</v>
      </c>
    </row>
    <row r="985" spans="1:21">
      <c r="A985" s="23"/>
      <c r="B985" s="494" t="s">
        <v>79</v>
      </c>
      <c r="C985" s="495"/>
      <c r="D985" s="495"/>
      <c r="E985" s="495"/>
      <c r="F985" s="496"/>
      <c r="G985" s="492">
        <v>118800</v>
      </c>
      <c r="H985" s="493"/>
      <c r="I985" s="26"/>
      <c r="J985" s="26">
        <v>0</v>
      </c>
      <c r="K985" s="26"/>
      <c r="L985" s="26"/>
      <c r="M985" s="26">
        <v>118800</v>
      </c>
      <c r="N985" s="26"/>
      <c r="O985" s="26"/>
      <c r="P985" s="26">
        <f t="shared" ref="P985:P987" si="75">+J985+P867</f>
        <v>118800</v>
      </c>
      <c r="Q985" s="26"/>
      <c r="R985" s="26"/>
      <c r="S985" s="26">
        <f t="shared" ref="S985:S987" si="76">+M985+S867</f>
        <v>118800</v>
      </c>
      <c r="T985" s="26"/>
      <c r="U985" s="166">
        <f t="shared" ref="U985:U987" si="77">+S985/G985</f>
        <v>1</v>
      </c>
    </row>
    <row r="986" spans="1:21">
      <c r="A986" s="23"/>
      <c r="B986" s="494" t="s">
        <v>80</v>
      </c>
      <c r="C986" s="495"/>
      <c r="D986" s="495"/>
      <c r="E986" s="495"/>
      <c r="F986" s="496"/>
      <c r="G986" s="478">
        <v>414774.5</v>
      </c>
      <c r="H986" s="479"/>
      <c r="I986" s="26"/>
      <c r="J986" s="26">
        <v>0</v>
      </c>
      <c r="K986" s="26"/>
      <c r="L986" s="26"/>
      <c r="M986" s="26">
        <v>414774.5</v>
      </c>
      <c r="N986" s="26"/>
      <c r="O986" s="26"/>
      <c r="P986" s="26">
        <f t="shared" si="75"/>
        <v>414774.5</v>
      </c>
      <c r="Q986" s="26"/>
      <c r="R986" s="26"/>
      <c r="S986" s="26">
        <f t="shared" si="76"/>
        <v>414774.5</v>
      </c>
      <c r="T986" s="26"/>
      <c r="U986" s="166">
        <f t="shared" si="77"/>
        <v>1</v>
      </c>
    </row>
    <row r="987" spans="1:21" ht="15.75" thickBot="1">
      <c r="A987" s="23"/>
      <c r="B987" s="494" t="s">
        <v>81</v>
      </c>
      <c r="C987" s="495"/>
      <c r="D987" s="495"/>
      <c r="E987" s="495"/>
      <c r="F987" s="496"/>
      <c r="G987" s="513">
        <v>92800</v>
      </c>
      <c r="H987" s="514"/>
      <c r="I987" s="26"/>
      <c r="J987" s="26">
        <v>0</v>
      </c>
      <c r="K987" s="26"/>
      <c r="L987" s="26"/>
      <c r="M987" s="26">
        <v>92800</v>
      </c>
      <c r="N987" s="26"/>
      <c r="O987" s="26"/>
      <c r="P987" s="26">
        <f t="shared" si="75"/>
        <v>92800</v>
      </c>
      <c r="Q987" s="26"/>
      <c r="R987" s="26"/>
      <c r="S987" s="26">
        <f t="shared" si="76"/>
        <v>92800</v>
      </c>
      <c r="T987" s="26"/>
      <c r="U987" s="166">
        <f t="shared" si="77"/>
        <v>1</v>
      </c>
    </row>
    <row r="988" spans="1:21" s="168" customFormat="1" ht="15.75" customHeight="1" thickBot="1">
      <c r="A988" s="167"/>
      <c r="B988" s="335" t="s">
        <v>31</v>
      </c>
      <c r="C988" s="336"/>
      <c r="D988" s="336"/>
      <c r="E988" s="336"/>
      <c r="F988" s="336"/>
      <c r="G988" s="511">
        <f>SUM(G989:H994)</f>
        <v>458826.5</v>
      </c>
      <c r="H988" s="512"/>
      <c r="I988" s="235"/>
      <c r="J988" s="235">
        <f>SUM(J989:J994)</f>
        <v>55715.07</v>
      </c>
      <c r="K988" s="235"/>
      <c r="L988" s="235"/>
      <c r="M988" s="235">
        <f>SUM(M989:M994)</f>
        <v>19602.39</v>
      </c>
      <c r="N988" s="235"/>
      <c r="O988" s="235"/>
      <c r="P988" s="235">
        <f>SUM(P989:P994)</f>
        <v>317355</v>
      </c>
      <c r="Q988" s="235"/>
      <c r="R988" s="235"/>
      <c r="S988" s="235">
        <f>SUM(S989:S994)</f>
        <v>178985.16</v>
      </c>
      <c r="T988" s="235"/>
      <c r="U988" s="236">
        <f t="shared" si="71"/>
        <v>0.39009333593417123</v>
      </c>
    </row>
    <row r="989" spans="1:21">
      <c r="A989" s="23"/>
      <c r="B989" s="494" t="s">
        <v>82</v>
      </c>
      <c r="C989" s="495"/>
      <c r="D989" s="495"/>
      <c r="E989" s="495"/>
      <c r="F989" s="496"/>
      <c r="G989" s="492">
        <v>126314.5</v>
      </c>
      <c r="H989" s="493"/>
      <c r="I989" s="26"/>
      <c r="J989" s="26">
        <v>19433</v>
      </c>
      <c r="K989" s="26"/>
      <c r="L989" s="26"/>
      <c r="M989" s="26">
        <v>0</v>
      </c>
      <c r="N989" s="26"/>
      <c r="O989" s="26"/>
      <c r="P989" s="26">
        <f t="shared" ref="P989:P994" si="78">+J989+P871</f>
        <v>58299</v>
      </c>
      <c r="Q989" s="26"/>
      <c r="R989" s="26"/>
      <c r="S989" s="26">
        <f t="shared" ref="S989:S994" si="79">+M989+S871</f>
        <v>0</v>
      </c>
      <c r="T989" s="26"/>
      <c r="U989" s="166">
        <f t="shared" ref="U989:U994" si="80">+S989/G989</f>
        <v>0</v>
      </c>
    </row>
    <row r="990" spans="1:21">
      <c r="A990" s="23"/>
      <c r="B990" s="494" t="s">
        <v>83</v>
      </c>
      <c r="C990" s="495"/>
      <c r="D990" s="495"/>
      <c r="E990" s="495"/>
      <c r="F990" s="496"/>
      <c r="G990" s="478">
        <v>149500</v>
      </c>
      <c r="H990" s="479"/>
      <c r="I990" s="26"/>
      <c r="J990" s="26">
        <v>11500</v>
      </c>
      <c r="K990" s="26"/>
      <c r="L990" s="26"/>
      <c r="M990" s="26">
        <v>10257.93</v>
      </c>
      <c r="N990" s="26"/>
      <c r="O990" s="26"/>
      <c r="P990" s="26">
        <f t="shared" si="78"/>
        <v>103500</v>
      </c>
      <c r="Q990" s="26"/>
      <c r="R990" s="26"/>
      <c r="S990" s="26">
        <f t="shared" si="79"/>
        <v>88233.78</v>
      </c>
      <c r="T990" s="26"/>
      <c r="U990" s="166">
        <f t="shared" si="80"/>
        <v>0.59019250836120396</v>
      </c>
    </row>
    <row r="991" spans="1:21">
      <c r="A991" s="23"/>
      <c r="B991" s="494" t="s">
        <v>84</v>
      </c>
      <c r="C991" s="495"/>
      <c r="D991" s="495"/>
      <c r="E991" s="495"/>
      <c r="F991" s="496"/>
      <c r="G991" s="478">
        <v>89232</v>
      </c>
      <c r="H991" s="479"/>
      <c r="I991" s="26"/>
      <c r="J991" s="26">
        <v>6864</v>
      </c>
      <c r="K991" s="26"/>
      <c r="L991" s="26"/>
      <c r="M991" s="26">
        <v>7191.03</v>
      </c>
      <c r="N991" s="26"/>
      <c r="O991" s="26"/>
      <c r="P991" s="26">
        <f t="shared" si="78"/>
        <v>61776</v>
      </c>
      <c r="Q991" s="26"/>
      <c r="R991" s="26"/>
      <c r="S991" s="26">
        <f t="shared" si="79"/>
        <v>43421.67</v>
      </c>
      <c r="T991" s="26"/>
      <c r="U991" s="166">
        <f t="shared" si="80"/>
        <v>0.48661545185583643</v>
      </c>
    </row>
    <row r="992" spans="1:21">
      <c r="A992" s="23"/>
      <c r="B992" s="494" t="s">
        <v>85</v>
      </c>
      <c r="C992" s="495"/>
      <c r="D992" s="495"/>
      <c r="E992" s="495"/>
      <c r="F992" s="496"/>
      <c r="G992" s="478">
        <v>34500</v>
      </c>
      <c r="H992" s="479"/>
      <c r="I992" s="26"/>
      <c r="J992" s="26">
        <v>11500</v>
      </c>
      <c r="K992" s="26"/>
      <c r="L992" s="26"/>
      <c r="M992" s="26">
        <v>2153.4299999999998</v>
      </c>
      <c r="N992" s="26"/>
      <c r="O992" s="26"/>
      <c r="P992" s="26">
        <f t="shared" si="78"/>
        <v>34500</v>
      </c>
      <c r="Q992" s="26"/>
      <c r="R992" s="26"/>
      <c r="S992" s="26">
        <f t="shared" si="79"/>
        <v>32509.71</v>
      </c>
      <c r="T992" s="26"/>
      <c r="U992" s="166">
        <f t="shared" si="80"/>
        <v>0.94231043478260867</v>
      </c>
    </row>
    <row r="993" spans="1:22">
      <c r="A993" s="23"/>
      <c r="B993" s="494" t="s">
        <v>86</v>
      </c>
      <c r="C993" s="495"/>
      <c r="D993" s="495"/>
      <c r="E993" s="495"/>
      <c r="F993" s="496"/>
      <c r="G993" s="478">
        <v>14820</v>
      </c>
      <c r="H993" s="479"/>
      <c r="I993" s="26"/>
      <c r="J993" s="26">
        <v>0</v>
      </c>
      <c r="K993" s="26"/>
      <c r="L993" s="26"/>
      <c r="M993" s="26">
        <v>0</v>
      </c>
      <c r="N993" s="26"/>
      <c r="O993" s="26"/>
      <c r="P993" s="26">
        <f t="shared" si="78"/>
        <v>14820</v>
      </c>
      <c r="Q993" s="26"/>
      <c r="R993" s="26"/>
      <c r="S993" s="26">
        <f t="shared" si="79"/>
        <v>14820</v>
      </c>
      <c r="T993" s="26"/>
      <c r="U993" s="166">
        <f t="shared" si="80"/>
        <v>1</v>
      </c>
    </row>
    <row r="994" spans="1:22" ht="15.75" thickBot="1">
      <c r="A994" s="23"/>
      <c r="B994" s="494" t="s">
        <v>87</v>
      </c>
      <c r="C994" s="495"/>
      <c r="D994" s="495"/>
      <c r="E994" s="495"/>
      <c r="F994" s="496"/>
      <c r="G994" s="478">
        <v>44460</v>
      </c>
      <c r="H994" s="479"/>
      <c r="I994" s="26"/>
      <c r="J994" s="26">
        <v>6418.07</v>
      </c>
      <c r="K994" s="26"/>
      <c r="L994" s="26"/>
      <c r="M994" s="26">
        <v>0</v>
      </c>
      <c r="N994" s="26"/>
      <c r="O994" s="26"/>
      <c r="P994" s="26">
        <f t="shared" si="78"/>
        <v>44460</v>
      </c>
      <c r="Q994" s="26"/>
      <c r="R994" s="26"/>
      <c r="S994" s="26">
        <f t="shared" si="79"/>
        <v>0</v>
      </c>
      <c r="T994" s="26"/>
      <c r="U994" s="166">
        <f t="shared" si="80"/>
        <v>0</v>
      </c>
    </row>
    <row r="995" spans="1:22" s="168" customFormat="1" ht="12.75" thickBot="1">
      <c r="A995" s="167"/>
      <c r="B995" s="343" t="s">
        <v>22</v>
      </c>
      <c r="C995" s="344"/>
      <c r="D995" s="344"/>
      <c r="E995" s="344"/>
      <c r="F995" s="345"/>
      <c r="G995" s="346">
        <f>+G970+G984+G988</f>
        <v>1344927.5</v>
      </c>
      <c r="H995" s="347"/>
      <c r="I995" s="171"/>
      <c r="J995" s="171">
        <f>+J970+J984+J988</f>
        <v>68059.87</v>
      </c>
      <c r="K995" s="171"/>
      <c r="L995" s="171"/>
      <c r="M995" s="171">
        <f>+M970+M984+M988</f>
        <v>662809.49</v>
      </c>
      <c r="N995" s="171"/>
      <c r="O995" s="171"/>
      <c r="P995" s="171">
        <f>+P970+P984+P988</f>
        <v>1154421.2</v>
      </c>
      <c r="Q995" s="171"/>
      <c r="R995" s="171"/>
      <c r="S995" s="171">
        <f>+S970+S984+S988</f>
        <v>930091.01</v>
      </c>
      <c r="T995" s="147"/>
      <c r="U995" s="170">
        <f t="shared" si="71"/>
        <v>0.69155475666903976</v>
      </c>
    </row>
    <row r="996" spans="1:22" ht="15.75" thickBot="1">
      <c r="C996" s="27"/>
      <c r="I996" s="28"/>
      <c r="L996" s="28"/>
      <c r="N996" s="28"/>
      <c r="U996" s="28"/>
    </row>
    <row r="997" spans="1:22" ht="15.75" thickBot="1">
      <c r="B997" s="311" t="s">
        <v>32</v>
      </c>
      <c r="C997" s="312"/>
      <c r="D997" s="312"/>
      <c r="E997" s="312"/>
      <c r="F997" s="312"/>
      <c r="G997" s="312"/>
      <c r="H997" s="312"/>
      <c r="I997" s="312"/>
      <c r="J997" s="312"/>
      <c r="K997" s="312"/>
      <c r="L997" s="312"/>
      <c r="M997" s="312"/>
      <c r="N997" s="312"/>
      <c r="O997" s="312"/>
      <c r="P997" s="312"/>
      <c r="Q997" s="312"/>
      <c r="R997" s="312"/>
      <c r="S997" s="312"/>
      <c r="T997" s="312"/>
      <c r="U997" s="313"/>
      <c r="V997" s="29"/>
    </row>
    <row r="998" spans="1:22" ht="15.75" customHeight="1" thickBot="1">
      <c r="B998" s="314"/>
      <c r="C998" s="315"/>
      <c r="D998" s="318" t="s">
        <v>16</v>
      </c>
      <c r="E998" s="319"/>
      <c r="F998" s="319"/>
      <c r="G998" s="319"/>
      <c r="H998" s="319"/>
      <c r="I998" s="320"/>
      <c r="J998" s="318" t="s">
        <v>33</v>
      </c>
      <c r="K998" s="319"/>
      <c r="L998" s="319"/>
      <c r="M998" s="319"/>
      <c r="N998" s="319"/>
      <c r="O998" s="320"/>
      <c r="P998" s="318" t="s">
        <v>18</v>
      </c>
      <c r="Q998" s="319"/>
      <c r="R998" s="319"/>
      <c r="S998" s="319"/>
      <c r="T998" s="319"/>
      <c r="U998" s="30"/>
    </row>
    <row r="999" spans="1:22" ht="15.75" thickBot="1">
      <c r="B999" s="316"/>
      <c r="C999" s="317"/>
      <c r="D999" s="321" t="s">
        <v>27</v>
      </c>
      <c r="E999" s="322"/>
      <c r="F999" s="322" t="s">
        <v>28</v>
      </c>
      <c r="G999" s="322"/>
      <c r="H999" s="323" t="s">
        <v>29</v>
      </c>
      <c r="I999" s="324"/>
      <c r="J999" s="321" t="s">
        <v>27</v>
      </c>
      <c r="K999" s="322"/>
      <c r="L999" s="322" t="s">
        <v>28</v>
      </c>
      <c r="M999" s="322"/>
      <c r="N999" s="323" t="s">
        <v>29</v>
      </c>
      <c r="O999" s="324"/>
      <c r="P999" s="321" t="s">
        <v>27</v>
      </c>
      <c r="Q999" s="322"/>
      <c r="R999" s="322" t="s">
        <v>28</v>
      </c>
      <c r="S999" s="322"/>
      <c r="T999" s="323" t="s">
        <v>29</v>
      </c>
      <c r="U999" s="324"/>
    </row>
    <row r="1000" spans="1:22" ht="22.5" customHeight="1">
      <c r="A1000" s="23"/>
      <c r="B1000" s="325" t="s">
        <v>34</v>
      </c>
      <c r="C1000" s="326"/>
      <c r="D1000" s="327"/>
      <c r="E1000" s="328"/>
      <c r="F1000" s="328">
        <f>+G984+G970</f>
        <v>886101</v>
      </c>
      <c r="G1000" s="328"/>
      <c r="H1000" s="328"/>
      <c r="I1000" s="329"/>
      <c r="J1000" s="327"/>
      <c r="K1000" s="328"/>
      <c r="L1000" s="328">
        <f>+M970+M984</f>
        <v>643207.1</v>
      </c>
      <c r="M1000" s="328"/>
      <c r="N1000" s="328"/>
      <c r="O1000" s="329"/>
      <c r="P1000" s="327"/>
      <c r="Q1000" s="328"/>
      <c r="R1000" s="328">
        <f>+S970+S984</f>
        <v>751105.85</v>
      </c>
      <c r="S1000" s="328"/>
      <c r="T1000" s="328"/>
      <c r="U1000" s="329"/>
    </row>
    <row r="1001" spans="1:22" ht="24.75" customHeight="1" thickBot="1">
      <c r="A1001" s="4"/>
      <c r="B1001" s="303" t="s">
        <v>35</v>
      </c>
      <c r="C1001" s="304"/>
      <c r="D1001" s="305"/>
      <c r="E1001" s="306"/>
      <c r="F1001" s="306">
        <f>+G988</f>
        <v>458826.5</v>
      </c>
      <c r="G1001" s="306"/>
      <c r="H1001" s="306"/>
      <c r="I1001" s="307"/>
      <c r="J1001" s="305"/>
      <c r="K1001" s="306"/>
      <c r="L1001" s="306">
        <f>+M988</f>
        <v>19602.39</v>
      </c>
      <c r="M1001" s="306"/>
      <c r="N1001" s="306"/>
      <c r="O1001" s="307"/>
      <c r="P1001" s="305"/>
      <c r="Q1001" s="306"/>
      <c r="R1001" s="306">
        <f>+S988</f>
        <v>178985.16</v>
      </c>
      <c r="S1001" s="306"/>
      <c r="T1001" s="306"/>
      <c r="U1001" s="307"/>
    </row>
    <row r="1002" spans="1:22" ht="15.75" thickBot="1">
      <c r="A1002" s="23"/>
      <c r="B1002" s="31" t="s">
        <v>22</v>
      </c>
      <c r="C1002" s="32"/>
      <c r="D1002" s="308"/>
      <c r="E1002" s="309"/>
      <c r="F1002" s="309">
        <f>SUM(F1000:F1001)</f>
        <v>1344927.5</v>
      </c>
      <c r="G1002" s="309"/>
      <c r="H1002" s="309"/>
      <c r="I1002" s="310"/>
      <c r="J1002" s="308"/>
      <c r="K1002" s="309"/>
      <c r="L1002" s="309">
        <f>SUM(L1000:L1001)</f>
        <v>662809.49</v>
      </c>
      <c r="M1002" s="309"/>
      <c r="N1002" s="309"/>
      <c r="O1002" s="310"/>
      <c r="P1002" s="308"/>
      <c r="Q1002" s="309"/>
      <c r="R1002" s="309">
        <f>SUM(R1000:R1001)</f>
        <v>930091.01</v>
      </c>
      <c r="S1002" s="309"/>
      <c r="T1002" s="309"/>
      <c r="U1002" s="310"/>
    </row>
    <row r="1003" spans="1:22">
      <c r="A1003" s="23"/>
      <c r="B1003" s="110"/>
      <c r="C1003" s="110"/>
      <c r="D1003" s="110"/>
      <c r="E1003" s="110"/>
      <c r="F1003" s="106"/>
      <c r="G1003" s="106"/>
      <c r="H1003" s="107"/>
      <c r="I1003" s="107"/>
      <c r="J1003" s="106"/>
      <c r="K1003" s="106"/>
      <c r="L1003" s="106"/>
      <c r="M1003" s="107"/>
      <c r="N1003" s="106"/>
      <c r="O1003" s="107"/>
      <c r="P1003" s="107"/>
      <c r="Q1003" s="106"/>
      <c r="R1003" s="23"/>
      <c r="S1003" s="23"/>
      <c r="T1003" s="23"/>
      <c r="U1003" s="23"/>
    </row>
    <row r="1004" spans="1:22" ht="15.75" thickBot="1">
      <c r="A1004" s="23"/>
      <c r="B1004" s="110"/>
      <c r="C1004" s="110"/>
      <c r="D1004" s="110"/>
      <c r="E1004" s="110"/>
      <c r="F1004" s="106"/>
      <c r="G1004" s="106"/>
      <c r="H1004" s="106"/>
      <c r="I1004" s="106"/>
      <c r="J1004" s="106"/>
      <c r="K1004" s="106"/>
      <c r="L1004" s="106"/>
      <c r="M1004" s="106"/>
      <c r="N1004" s="106"/>
      <c r="O1004" s="106"/>
      <c r="P1004" s="106"/>
      <c r="Q1004" s="106"/>
      <c r="R1004" s="23"/>
      <c r="S1004" s="23"/>
      <c r="T1004" s="23"/>
      <c r="U1004" s="23"/>
    </row>
    <row r="1005" spans="1:22" ht="15.75" thickBot="1">
      <c r="B1005" s="480" t="s">
        <v>36</v>
      </c>
      <c r="C1005" s="481"/>
      <c r="D1005" s="481"/>
      <c r="E1005" s="316"/>
      <c r="F1005" s="482"/>
      <c r="G1005" s="482"/>
      <c r="H1005" s="482"/>
      <c r="I1005" s="482"/>
      <c r="J1005" s="482"/>
      <c r="K1005" s="482"/>
      <c r="L1005" s="482"/>
      <c r="M1005" s="482"/>
      <c r="N1005" s="482"/>
      <c r="O1005" s="482"/>
      <c r="P1005" s="482"/>
      <c r="Q1005" s="482"/>
      <c r="R1005" s="482"/>
      <c r="S1005" s="482"/>
      <c r="T1005" s="482"/>
      <c r="U1005" s="482"/>
    </row>
    <row r="1006" spans="1:22">
      <c r="B1006" s="483"/>
      <c r="C1006" s="484"/>
      <c r="D1006" s="484"/>
      <c r="E1006" s="484"/>
      <c r="F1006" s="484"/>
      <c r="G1006" s="484"/>
      <c r="H1006" s="484"/>
      <c r="I1006" s="484"/>
      <c r="J1006" s="484"/>
      <c r="K1006" s="484"/>
      <c r="L1006" s="484"/>
      <c r="M1006" s="484"/>
      <c r="N1006" s="484"/>
      <c r="O1006" s="484"/>
      <c r="P1006" s="484"/>
      <c r="Q1006" s="484"/>
      <c r="R1006" s="484"/>
      <c r="S1006" s="484"/>
      <c r="T1006" s="484"/>
      <c r="U1006" s="485"/>
    </row>
    <row r="1007" spans="1:22">
      <c r="B1007" s="486"/>
      <c r="C1007" s="487"/>
      <c r="D1007" s="487"/>
      <c r="E1007" s="487"/>
      <c r="F1007" s="487"/>
      <c r="G1007" s="487"/>
      <c r="H1007" s="487"/>
      <c r="I1007" s="487"/>
      <c r="J1007" s="487"/>
      <c r="K1007" s="487"/>
      <c r="L1007" s="487"/>
      <c r="M1007" s="487"/>
      <c r="N1007" s="487"/>
      <c r="O1007" s="487"/>
      <c r="P1007" s="487"/>
      <c r="Q1007" s="487"/>
      <c r="R1007" s="487"/>
      <c r="S1007" s="487"/>
      <c r="T1007" s="487"/>
      <c r="U1007" s="488"/>
    </row>
    <row r="1008" spans="1:22">
      <c r="B1008" s="486"/>
      <c r="C1008" s="487"/>
      <c r="D1008" s="487"/>
      <c r="E1008" s="487"/>
      <c r="F1008" s="487"/>
      <c r="G1008" s="487"/>
      <c r="H1008" s="487"/>
      <c r="I1008" s="487"/>
      <c r="J1008" s="487"/>
      <c r="K1008" s="487"/>
      <c r="L1008" s="487"/>
      <c r="M1008" s="487"/>
      <c r="N1008" s="487"/>
      <c r="O1008" s="487"/>
      <c r="P1008" s="487"/>
      <c r="Q1008" s="487"/>
      <c r="R1008" s="487"/>
      <c r="S1008" s="487"/>
      <c r="T1008" s="487"/>
      <c r="U1008" s="488"/>
    </row>
    <row r="1009" spans="2:21">
      <c r="B1009" s="486"/>
      <c r="C1009" s="487"/>
      <c r="D1009" s="487"/>
      <c r="E1009" s="487"/>
      <c r="F1009" s="487"/>
      <c r="G1009" s="487"/>
      <c r="H1009" s="487"/>
      <c r="I1009" s="487"/>
      <c r="J1009" s="487"/>
      <c r="K1009" s="487"/>
      <c r="L1009" s="487"/>
      <c r="M1009" s="487"/>
      <c r="N1009" s="487"/>
      <c r="O1009" s="487"/>
      <c r="P1009" s="487"/>
      <c r="Q1009" s="487"/>
      <c r="R1009" s="487"/>
      <c r="S1009" s="487"/>
      <c r="T1009" s="487"/>
      <c r="U1009" s="488"/>
    </row>
    <row r="1010" spans="2:21">
      <c r="B1010" s="486"/>
      <c r="C1010" s="487"/>
      <c r="D1010" s="487"/>
      <c r="E1010" s="487"/>
      <c r="F1010" s="487"/>
      <c r="G1010" s="487"/>
      <c r="H1010" s="487"/>
      <c r="I1010" s="487"/>
      <c r="J1010" s="487"/>
      <c r="K1010" s="487"/>
      <c r="L1010" s="487"/>
      <c r="M1010" s="487"/>
      <c r="N1010" s="487"/>
      <c r="O1010" s="487"/>
      <c r="P1010" s="487"/>
      <c r="Q1010" s="487"/>
      <c r="R1010" s="487"/>
      <c r="S1010" s="487"/>
      <c r="T1010" s="487"/>
      <c r="U1010" s="488"/>
    </row>
    <row r="1011" spans="2:21">
      <c r="B1011" s="486"/>
      <c r="C1011" s="487"/>
      <c r="D1011" s="487"/>
      <c r="E1011" s="487"/>
      <c r="F1011" s="487"/>
      <c r="G1011" s="487"/>
      <c r="H1011" s="487"/>
      <c r="I1011" s="487"/>
      <c r="J1011" s="487"/>
      <c r="K1011" s="487"/>
      <c r="L1011" s="487"/>
      <c r="M1011" s="487"/>
      <c r="N1011" s="487"/>
      <c r="O1011" s="487"/>
      <c r="P1011" s="487"/>
      <c r="Q1011" s="487"/>
      <c r="R1011" s="487"/>
      <c r="S1011" s="487"/>
      <c r="T1011" s="487"/>
      <c r="U1011" s="488"/>
    </row>
    <row r="1012" spans="2:21" ht="15.75" thickBot="1">
      <c r="B1012" s="489"/>
      <c r="C1012" s="490"/>
      <c r="D1012" s="490"/>
      <c r="E1012" s="490"/>
      <c r="F1012" s="490"/>
      <c r="G1012" s="490"/>
      <c r="H1012" s="490"/>
      <c r="I1012" s="490"/>
      <c r="J1012" s="490"/>
      <c r="K1012" s="490"/>
      <c r="L1012" s="490"/>
      <c r="M1012" s="490"/>
      <c r="N1012" s="490"/>
      <c r="O1012" s="490"/>
      <c r="P1012" s="490"/>
      <c r="Q1012" s="490"/>
      <c r="R1012" s="490"/>
      <c r="S1012" s="490"/>
      <c r="T1012" s="490"/>
      <c r="U1012" s="491"/>
    </row>
    <row r="1013" spans="2:21">
      <c r="B1013" s="23"/>
    </row>
    <row r="1014" spans="2:21">
      <c r="B1014" s="23"/>
      <c r="G1014" s="35"/>
      <c r="H1014" s="35"/>
      <c r="N1014" s="35"/>
      <c r="P1014" s="35"/>
    </row>
    <row r="1015" spans="2:21">
      <c r="H1015" s="36"/>
      <c r="I1015" s="626" t="s">
        <v>37</v>
      </c>
      <c r="J1015" s="626"/>
      <c r="K1015" s="626"/>
      <c r="L1015" s="626"/>
      <c r="M1015" s="626"/>
      <c r="N1015" s="626"/>
      <c r="Q1015" s="626" t="s">
        <v>38</v>
      </c>
      <c r="R1015" s="626"/>
      <c r="S1015" s="626"/>
      <c r="T1015" s="626"/>
      <c r="U1015" s="626"/>
    </row>
    <row r="1016" spans="2:21">
      <c r="B1016" s="642" t="s">
        <v>39</v>
      </c>
      <c r="C1016" s="642"/>
      <c r="D1016" s="642"/>
      <c r="E1016" s="642"/>
      <c r="F1016" s="642"/>
      <c r="G1016" s="37"/>
      <c r="H1016" s="37"/>
      <c r="I1016" s="627"/>
      <c r="J1016" s="627"/>
      <c r="K1016" s="627"/>
      <c r="L1016" s="627"/>
      <c r="M1016" s="627"/>
      <c r="N1016" s="627"/>
      <c r="O1016" s="37"/>
      <c r="P1016" s="37"/>
      <c r="Q1016" s="629" t="s">
        <v>1</v>
      </c>
      <c r="R1016" s="629"/>
      <c r="S1016" s="629"/>
      <c r="T1016" s="629"/>
      <c r="U1016" s="629"/>
    </row>
    <row r="1017" spans="2:21">
      <c r="B1017" s="629"/>
      <c r="C1017" s="629"/>
      <c r="D1017" s="629"/>
      <c r="E1017" s="629"/>
      <c r="F1017" s="629"/>
      <c r="G1017" s="137"/>
      <c r="H1017" s="137"/>
      <c r="I1017" s="627"/>
      <c r="J1017" s="627"/>
      <c r="K1017" s="627"/>
      <c r="L1017" s="627"/>
      <c r="M1017" s="627"/>
      <c r="N1017" s="627"/>
      <c r="O1017" s="137"/>
      <c r="P1017" s="137"/>
      <c r="Q1017" s="629"/>
      <c r="R1017" s="629"/>
      <c r="S1017" s="629"/>
      <c r="T1017" s="629"/>
      <c r="U1017" s="629"/>
    </row>
    <row r="1018" spans="2:21">
      <c r="B1018" s="629"/>
      <c r="C1018" s="629"/>
      <c r="D1018" s="629"/>
      <c r="E1018" s="629"/>
      <c r="F1018" s="629"/>
      <c r="G1018" s="137"/>
      <c r="H1018" s="137"/>
      <c r="I1018" s="627"/>
      <c r="J1018" s="627"/>
      <c r="K1018" s="627"/>
      <c r="L1018" s="627"/>
      <c r="M1018" s="627"/>
      <c r="N1018" s="627"/>
      <c r="O1018" s="137"/>
      <c r="P1018" s="137"/>
      <c r="Q1018" s="629"/>
      <c r="R1018" s="629"/>
      <c r="S1018" s="629"/>
      <c r="T1018" s="629"/>
      <c r="U1018" s="629"/>
    </row>
    <row r="1019" spans="2:21">
      <c r="B1019" s="629"/>
      <c r="C1019" s="629"/>
      <c r="D1019" s="629"/>
      <c r="E1019" s="629"/>
      <c r="F1019" s="629"/>
      <c r="G1019" s="137"/>
      <c r="H1019" s="137"/>
      <c r="I1019" s="627"/>
      <c r="J1019" s="627"/>
      <c r="K1019" s="627"/>
      <c r="L1019" s="627"/>
      <c r="M1019" s="627"/>
      <c r="N1019" s="627"/>
      <c r="O1019" s="137"/>
      <c r="P1019" s="137"/>
      <c r="Q1019" s="629"/>
      <c r="R1019" s="629"/>
      <c r="S1019" s="629"/>
      <c r="T1019" s="629"/>
      <c r="U1019" s="629"/>
    </row>
    <row r="1020" spans="2:21" ht="15.75" thickBot="1">
      <c r="B1020" s="482"/>
      <c r="C1020" s="482"/>
      <c r="D1020" s="482"/>
      <c r="E1020" s="482"/>
      <c r="F1020" s="482"/>
      <c r="I1020" s="628"/>
      <c r="J1020" s="628"/>
      <c r="K1020" s="628"/>
      <c r="L1020" s="628"/>
      <c r="M1020" s="628"/>
      <c r="N1020" s="628"/>
      <c r="Q1020" s="482"/>
      <c r="R1020" s="482"/>
      <c r="S1020" s="482"/>
      <c r="T1020" s="482"/>
      <c r="U1020" s="482"/>
    </row>
    <row r="1021" spans="2:21">
      <c r="B1021" s="630" t="s">
        <v>88</v>
      </c>
      <c r="C1021" s="630"/>
      <c r="D1021" s="630"/>
      <c r="E1021" s="630"/>
      <c r="F1021" s="630"/>
      <c r="I1021" s="630" t="s">
        <v>89</v>
      </c>
      <c r="J1021" s="630"/>
      <c r="K1021" s="630"/>
      <c r="L1021" s="630"/>
      <c r="M1021" s="630"/>
      <c r="N1021" s="630"/>
      <c r="Q1021" s="631" t="s">
        <v>116</v>
      </c>
      <c r="R1021" s="631"/>
      <c r="S1021" s="631"/>
      <c r="T1021" s="631"/>
      <c r="U1021" s="631"/>
    </row>
    <row r="1022" spans="2:21">
      <c r="B1022" s="637" t="s">
        <v>91</v>
      </c>
      <c r="C1022" s="637"/>
      <c r="D1022" s="637"/>
      <c r="E1022" s="637"/>
      <c r="F1022" s="637"/>
      <c r="I1022" s="632" t="s">
        <v>92</v>
      </c>
      <c r="J1022" s="632"/>
      <c r="K1022" s="632"/>
      <c r="L1022" s="632"/>
      <c r="M1022" s="632"/>
      <c r="N1022" s="632"/>
      <c r="O1022" s="151"/>
      <c r="P1022" s="151"/>
      <c r="Q1022" s="632" t="s">
        <v>93</v>
      </c>
      <c r="R1022" s="632"/>
      <c r="S1022" s="632"/>
      <c r="T1022" s="632"/>
      <c r="U1022" s="632"/>
    </row>
    <row r="1023" spans="2:21">
      <c r="B1023" s="23"/>
    </row>
    <row r="1024" spans="2:21">
      <c r="B1024" s="23"/>
      <c r="I1024" s="626" t="s">
        <v>41</v>
      </c>
      <c r="J1024" s="626"/>
      <c r="K1024" s="626"/>
      <c r="L1024" s="626"/>
      <c r="M1024" s="626"/>
      <c r="N1024" s="626"/>
    </row>
    <row r="1025" spans="2:21">
      <c r="B1025" s="302" t="s">
        <v>118</v>
      </c>
      <c r="C1025" s="302"/>
      <c r="D1025" s="302"/>
      <c r="E1025" s="302"/>
      <c r="F1025" s="302"/>
      <c r="I1025" s="302" t="s">
        <v>40</v>
      </c>
      <c r="J1025" s="302"/>
      <c r="K1025" s="302"/>
      <c r="L1025" s="302"/>
      <c r="M1025" s="302"/>
      <c r="N1025" s="302"/>
      <c r="Q1025" s="302" t="s">
        <v>42</v>
      </c>
      <c r="R1025" s="302"/>
      <c r="S1025" s="302"/>
      <c r="T1025" s="302"/>
      <c r="U1025" s="302"/>
    </row>
    <row r="1026" spans="2:21">
      <c r="B1026" s="629"/>
      <c r="C1026" s="629"/>
      <c r="D1026" s="629"/>
      <c r="E1026" s="629"/>
      <c r="F1026" s="629"/>
      <c r="I1026" s="302"/>
      <c r="J1026" s="302"/>
      <c r="K1026" s="302"/>
      <c r="L1026" s="302"/>
      <c r="M1026" s="302"/>
      <c r="N1026" s="302"/>
      <c r="Q1026" s="629"/>
      <c r="R1026" s="629"/>
      <c r="S1026" s="629"/>
      <c r="T1026" s="629"/>
      <c r="U1026" s="629"/>
    </row>
    <row r="1027" spans="2:21">
      <c r="B1027" s="629"/>
      <c r="C1027" s="629"/>
      <c r="D1027" s="629"/>
      <c r="E1027" s="629"/>
      <c r="F1027" s="629"/>
      <c r="I1027" s="302"/>
      <c r="J1027" s="302"/>
      <c r="K1027" s="302"/>
      <c r="L1027" s="302"/>
      <c r="M1027" s="302"/>
      <c r="N1027" s="302"/>
      <c r="Q1027" s="629"/>
      <c r="R1027" s="629"/>
      <c r="S1027" s="629"/>
      <c r="T1027" s="629"/>
      <c r="U1027" s="629"/>
    </row>
    <row r="1028" spans="2:21">
      <c r="B1028" s="629"/>
      <c r="C1028" s="629"/>
      <c r="D1028" s="629"/>
      <c r="E1028" s="629"/>
      <c r="F1028" s="629"/>
      <c r="I1028" s="302"/>
      <c r="J1028" s="302"/>
      <c r="K1028" s="302"/>
      <c r="L1028" s="302"/>
      <c r="M1028" s="302"/>
      <c r="N1028" s="302"/>
      <c r="Q1028" s="629"/>
      <c r="R1028" s="629"/>
      <c r="S1028" s="629"/>
      <c r="T1028" s="629"/>
      <c r="U1028" s="629"/>
    </row>
    <row r="1029" spans="2:21" ht="15.75" thickBot="1">
      <c r="B1029" s="482"/>
      <c r="C1029" s="482"/>
      <c r="D1029" s="482"/>
      <c r="E1029" s="482"/>
      <c r="F1029" s="482"/>
      <c r="G1029" s="38"/>
      <c r="H1029" s="38"/>
      <c r="I1029" s="633"/>
      <c r="J1029" s="633"/>
      <c r="K1029" s="633"/>
      <c r="L1029" s="633"/>
      <c r="M1029" s="633"/>
      <c r="N1029" s="633"/>
      <c r="O1029" s="38"/>
      <c r="P1029" s="38"/>
      <c r="Q1029" s="482"/>
      <c r="R1029" s="482"/>
      <c r="S1029" s="482"/>
      <c r="T1029" s="482"/>
      <c r="U1029" s="482"/>
    </row>
    <row r="1030" spans="2:21">
      <c r="B1030" s="630" t="s">
        <v>94</v>
      </c>
      <c r="C1030" s="630"/>
      <c r="D1030" s="630"/>
      <c r="E1030" s="630"/>
      <c r="F1030" s="630"/>
      <c r="G1030" s="152"/>
      <c r="H1030" s="152"/>
      <c r="I1030" s="630" t="s">
        <v>95</v>
      </c>
      <c r="J1030" s="630"/>
      <c r="K1030" s="630"/>
      <c r="L1030" s="630"/>
      <c r="M1030" s="630"/>
      <c r="N1030" s="630"/>
      <c r="O1030" s="38"/>
      <c r="P1030" s="38"/>
      <c r="Q1030" s="630" t="s">
        <v>96</v>
      </c>
      <c r="R1030" s="630"/>
      <c r="S1030" s="630"/>
      <c r="T1030" s="630"/>
      <c r="U1030" s="630"/>
    </row>
    <row r="1031" spans="2:21" s="268" customFormat="1" ht="36" customHeight="1">
      <c r="B1031" s="610" t="s">
        <v>97</v>
      </c>
      <c r="C1031" s="610"/>
      <c r="D1031" s="610"/>
      <c r="E1031" s="610"/>
      <c r="F1031" s="610"/>
      <c r="I1031" s="610" t="s">
        <v>98</v>
      </c>
      <c r="J1031" s="610"/>
      <c r="K1031" s="610"/>
      <c r="L1031" s="610"/>
      <c r="M1031" s="610"/>
      <c r="N1031" s="610"/>
      <c r="Q1031" s="610" t="s">
        <v>99</v>
      </c>
      <c r="R1031" s="610"/>
      <c r="S1031" s="610"/>
      <c r="T1031" s="610"/>
      <c r="U1031" s="610"/>
    </row>
    <row r="1032" spans="2:21">
      <c r="B1032" s="23"/>
    </row>
    <row r="1033" spans="2:21">
      <c r="B1033" s="23"/>
    </row>
    <row r="1034" spans="2:21">
      <c r="B1034" s="23"/>
    </row>
    <row r="1039" spans="2:21">
      <c r="F1039" s="1"/>
      <c r="G1039" s="1"/>
      <c r="H1039" s="1"/>
      <c r="I1039" s="1"/>
      <c r="J1039" s="1"/>
      <c r="K1039" s="1"/>
      <c r="L1039" s="1"/>
      <c r="M1039" s="1"/>
      <c r="N1039" s="1"/>
      <c r="O1039" s="1"/>
    </row>
    <row r="1040" spans="2:21">
      <c r="F1040" s="1"/>
      <c r="G1040" s="1"/>
      <c r="H1040" s="1"/>
      <c r="I1040" s="1"/>
      <c r="J1040" s="1"/>
      <c r="K1040" s="1"/>
      <c r="L1040" s="1"/>
      <c r="M1040" s="1"/>
      <c r="N1040" s="1"/>
      <c r="O1040" s="1"/>
    </row>
    <row r="1041" spans="1:21">
      <c r="F1041" s="1"/>
      <c r="G1041" s="1"/>
      <c r="H1041" s="1"/>
      <c r="I1041" s="1"/>
      <c r="J1041" s="1"/>
      <c r="K1041" s="1"/>
      <c r="L1041" s="1"/>
      <c r="M1041" s="1"/>
      <c r="N1041" s="1"/>
      <c r="O1041" s="1"/>
    </row>
    <row r="1042" spans="1:21">
      <c r="F1042" s="1"/>
      <c r="G1042" s="1"/>
      <c r="H1042" s="1"/>
      <c r="I1042" s="1"/>
      <c r="J1042" s="1"/>
      <c r="K1042" s="1"/>
      <c r="L1042" s="1"/>
      <c r="M1042" s="1"/>
      <c r="N1042" s="1"/>
      <c r="O1042" s="1"/>
    </row>
    <row r="1043" spans="1:21">
      <c r="F1043" s="1"/>
      <c r="G1043" s="1"/>
      <c r="H1043" s="1"/>
      <c r="I1043" s="1"/>
      <c r="J1043" s="1"/>
      <c r="K1043" s="1"/>
      <c r="L1043" s="1"/>
      <c r="M1043" s="1"/>
      <c r="N1043" s="1"/>
      <c r="O1043" s="1"/>
    </row>
    <row r="1044" spans="1:21">
      <c r="F1044" s="1"/>
      <c r="G1044" s="1"/>
      <c r="H1044" s="1"/>
      <c r="I1044" s="1"/>
      <c r="J1044" s="1"/>
      <c r="K1044" s="1"/>
      <c r="L1044" s="1"/>
      <c r="M1044" s="1"/>
      <c r="N1044" s="1"/>
      <c r="O1044" s="1"/>
    </row>
    <row r="1045" spans="1:21" ht="25.5">
      <c r="B1045" s="446" t="s">
        <v>0</v>
      </c>
      <c r="C1045" s="446"/>
      <c r="D1045" s="446"/>
      <c r="E1045" s="446"/>
      <c r="F1045" s="446"/>
      <c r="G1045" s="446"/>
      <c r="H1045" s="446"/>
      <c r="I1045" s="446"/>
      <c r="J1045" s="446"/>
      <c r="K1045" s="446"/>
      <c r="L1045" s="446"/>
      <c r="M1045" s="446"/>
      <c r="N1045" s="446"/>
      <c r="O1045" s="446"/>
      <c r="P1045" s="446"/>
      <c r="Q1045" s="446"/>
      <c r="R1045" s="446"/>
      <c r="S1045" s="446"/>
      <c r="T1045" s="446"/>
      <c r="U1045" s="446"/>
    </row>
    <row r="1046" spans="1:21">
      <c r="F1046" t="s">
        <v>1</v>
      </c>
    </row>
    <row r="1047" spans="1:21" ht="21.75"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</row>
    <row r="1048" spans="1:21" ht="15.75" thickBot="1"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</row>
    <row r="1049" spans="1:21" ht="15" customHeight="1">
      <c r="B1049" s="463" t="s">
        <v>2</v>
      </c>
      <c r="C1049" s="464"/>
      <c r="D1049" s="464"/>
      <c r="E1049" s="464"/>
      <c r="F1049" s="465"/>
      <c r="G1049" s="466" t="s">
        <v>123</v>
      </c>
      <c r="H1049" s="467"/>
      <c r="I1049" s="467"/>
      <c r="J1049" s="467"/>
      <c r="K1049" s="467"/>
      <c r="L1049" s="467"/>
      <c r="M1049" s="467"/>
      <c r="N1049" s="467"/>
      <c r="O1049" s="467"/>
      <c r="P1049" s="467"/>
      <c r="Q1049" s="467"/>
      <c r="R1049" s="467"/>
      <c r="S1049" s="467"/>
      <c r="T1049" s="467"/>
      <c r="U1049" s="468"/>
    </row>
    <row r="1050" spans="1:21">
      <c r="A1050" s="4"/>
      <c r="B1050" s="469" t="s">
        <v>3</v>
      </c>
      <c r="C1050" s="470"/>
      <c r="D1050" s="470"/>
      <c r="E1050" s="470"/>
      <c r="F1050" s="471"/>
      <c r="G1050" s="472" t="s">
        <v>100</v>
      </c>
      <c r="H1050" s="473"/>
      <c r="I1050" s="473"/>
      <c r="J1050" s="473"/>
      <c r="K1050" s="473"/>
      <c r="L1050" s="473"/>
      <c r="M1050" s="473"/>
      <c r="N1050" s="473"/>
      <c r="O1050" s="473"/>
      <c r="P1050" s="473"/>
      <c r="Q1050" s="473"/>
      <c r="R1050" s="473"/>
      <c r="S1050" s="473"/>
      <c r="T1050" s="473"/>
      <c r="U1050" s="474"/>
    </row>
    <row r="1051" spans="1:21">
      <c r="A1051" s="4"/>
      <c r="B1051" s="463" t="s">
        <v>4</v>
      </c>
      <c r="C1051" s="464"/>
      <c r="D1051" s="464"/>
      <c r="E1051" s="464"/>
      <c r="F1051" s="465"/>
      <c r="G1051" s="475" t="s">
        <v>43</v>
      </c>
      <c r="H1051" s="476"/>
      <c r="I1051" s="476"/>
      <c r="J1051" s="476"/>
      <c r="K1051" s="476"/>
      <c r="L1051" s="476"/>
      <c r="M1051" s="476"/>
      <c r="N1051" s="476"/>
      <c r="O1051" s="476"/>
      <c r="P1051" s="476"/>
      <c r="Q1051" s="476"/>
      <c r="R1051" s="476"/>
      <c r="S1051" s="476"/>
      <c r="T1051" s="476"/>
      <c r="U1051" s="477"/>
    </row>
    <row r="1052" spans="1:21" ht="15" customHeight="1">
      <c r="A1052" s="4"/>
      <c r="B1052" s="463" t="s">
        <v>5</v>
      </c>
      <c r="C1052" s="464"/>
      <c r="D1052" s="464"/>
      <c r="E1052" s="464"/>
      <c r="F1052" s="465"/>
      <c r="G1052" s="475" t="s">
        <v>44</v>
      </c>
      <c r="H1052" s="476"/>
      <c r="I1052" s="476"/>
      <c r="J1052" s="476"/>
      <c r="K1052" s="476"/>
      <c r="L1052" s="476"/>
      <c r="M1052" s="476"/>
      <c r="N1052" s="476"/>
      <c r="O1052" s="476"/>
      <c r="P1052" s="476"/>
      <c r="Q1052" s="476"/>
      <c r="R1052" s="476"/>
      <c r="S1052" s="476"/>
      <c r="T1052" s="476"/>
      <c r="U1052" s="477"/>
    </row>
    <row r="1053" spans="1:21" ht="15" customHeight="1">
      <c r="A1053" s="4"/>
      <c r="B1053" s="463" t="s">
        <v>6</v>
      </c>
      <c r="C1053" s="464"/>
      <c r="D1053" s="464"/>
      <c r="E1053" s="464"/>
      <c r="F1053" s="465"/>
      <c r="G1053" s="600" t="s">
        <v>7</v>
      </c>
      <c r="H1053" s="601"/>
      <c r="I1053" s="590"/>
      <c r="J1053" s="591"/>
      <c r="K1053" s="591"/>
      <c r="L1053" s="592"/>
      <c r="M1053" s="5" t="s">
        <v>8</v>
      </c>
      <c r="N1053" s="590">
        <v>1344927.5</v>
      </c>
      <c r="O1053" s="591"/>
      <c r="P1053" s="591"/>
      <c r="Q1053" s="592"/>
      <c r="R1053" s="602" t="s">
        <v>9</v>
      </c>
      <c r="S1053" s="601"/>
      <c r="T1053" s="590"/>
      <c r="U1053" s="603"/>
    </row>
    <row r="1054" spans="1:21">
      <c r="A1054" s="4"/>
      <c r="B1054" s="463" t="s">
        <v>10</v>
      </c>
      <c r="C1054" s="464"/>
      <c r="D1054" s="464"/>
      <c r="E1054" s="464"/>
      <c r="F1054" s="465"/>
      <c r="G1054" s="588" t="s">
        <v>7</v>
      </c>
      <c r="H1054" s="589"/>
      <c r="I1054" s="590"/>
      <c r="J1054" s="591"/>
      <c r="K1054" s="591"/>
      <c r="L1054" s="592"/>
      <c r="M1054" s="5" t="s">
        <v>8</v>
      </c>
      <c r="N1054" s="593">
        <v>1344927.5</v>
      </c>
      <c r="O1054" s="594"/>
      <c r="P1054" s="594"/>
      <c r="Q1054" s="595"/>
      <c r="R1054" s="596"/>
      <c r="S1054" s="588"/>
      <c r="T1054" s="588"/>
      <c r="U1054" s="597"/>
    </row>
    <row r="1055" spans="1:21" ht="15.75" customHeight="1" thickBot="1">
      <c r="A1055" s="4"/>
      <c r="B1055" s="463" t="s">
        <v>11</v>
      </c>
      <c r="C1055" s="464"/>
      <c r="D1055" s="464"/>
      <c r="E1055" s="464"/>
      <c r="F1055" s="465"/>
      <c r="G1055" s="559" t="s">
        <v>78</v>
      </c>
      <c r="H1055" s="560"/>
      <c r="I1055" s="560"/>
      <c r="J1055" s="560"/>
      <c r="K1055" s="560"/>
      <c r="L1055" s="560"/>
      <c r="M1055" s="560"/>
      <c r="N1055" s="560"/>
      <c r="O1055" s="560"/>
      <c r="P1055" s="560"/>
      <c r="Q1055" s="560"/>
      <c r="R1055" s="560"/>
      <c r="S1055" s="560"/>
      <c r="T1055" s="560"/>
      <c r="U1055" s="561"/>
    </row>
    <row r="1056" spans="1:21" ht="15.75" customHeight="1" thickBot="1">
      <c r="A1056" s="4"/>
      <c r="B1056" s="562" t="s">
        <v>12</v>
      </c>
      <c r="C1056" s="563"/>
      <c r="D1056" s="563"/>
      <c r="E1056" s="563"/>
      <c r="F1056" s="564"/>
      <c r="G1056" s="565" t="s">
        <v>64</v>
      </c>
      <c r="H1056" s="566"/>
      <c r="I1056" s="566"/>
      <c r="J1056" s="566"/>
      <c r="K1056" s="566"/>
      <c r="L1056" s="566"/>
      <c r="M1056" s="566"/>
      <c r="N1056" s="566"/>
      <c r="O1056" s="566"/>
      <c r="P1056" s="566"/>
      <c r="Q1056" s="566"/>
      <c r="R1056" s="566"/>
      <c r="S1056" s="566"/>
      <c r="T1056" s="566"/>
      <c r="U1056" s="567"/>
    </row>
    <row r="1057" spans="1:21" ht="15.75" thickBot="1">
      <c r="B1057" s="568"/>
      <c r="C1057" s="568"/>
      <c r="D1057" s="568"/>
      <c r="E1057" s="568"/>
      <c r="F1057" s="568"/>
      <c r="G1057" s="568"/>
      <c r="H1057" s="568"/>
      <c r="I1057" s="568"/>
      <c r="J1057" s="568"/>
      <c r="K1057" s="568"/>
      <c r="L1057" s="568"/>
      <c r="M1057" s="568"/>
      <c r="N1057" s="568"/>
      <c r="O1057" s="568"/>
      <c r="P1057" s="568"/>
      <c r="Q1057" s="568"/>
      <c r="R1057" s="568"/>
      <c r="S1057" s="568"/>
      <c r="T1057" s="568"/>
      <c r="U1057" s="568"/>
    </row>
    <row r="1058" spans="1:21" ht="16.5" thickBot="1">
      <c r="A1058" s="4"/>
      <c r="B1058" s="516" t="s">
        <v>13</v>
      </c>
      <c r="C1058" s="516"/>
      <c r="D1058" s="517"/>
      <c r="E1058" s="516" t="s">
        <v>14</v>
      </c>
      <c r="F1058" s="517"/>
      <c r="G1058" s="521" t="s">
        <v>15</v>
      </c>
      <c r="H1058" s="522"/>
      <c r="I1058" s="522"/>
      <c r="J1058" s="522"/>
      <c r="K1058" s="522"/>
      <c r="L1058" s="522"/>
      <c r="M1058" s="522"/>
      <c r="N1058" s="522"/>
      <c r="O1058" s="522"/>
      <c r="P1058" s="522"/>
      <c r="Q1058" s="522"/>
      <c r="R1058" s="522"/>
      <c r="S1058" s="522"/>
      <c r="T1058" s="522"/>
      <c r="U1058" s="523"/>
    </row>
    <row r="1059" spans="1:21" ht="15.75" thickBot="1">
      <c r="A1059" s="4"/>
      <c r="B1059" s="519"/>
      <c r="C1059" s="519"/>
      <c r="D1059" s="520"/>
      <c r="E1059" s="519"/>
      <c r="F1059" s="520"/>
      <c r="G1059" s="524" t="s">
        <v>16</v>
      </c>
      <c r="H1059" s="525"/>
      <c r="I1059" s="318" t="s">
        <v>17</v>
      </c>
      <c r="J1059" s="319"/>
      <c r="K1059" s="319"/>
      <c r="L1059" s="319"/>
      <c r="M1059" s="319"/>
      <c r="N1059" s="320"/>
      <c r="O1059" s="573" t="s">
        <v>18</v>
      </c>
      <c r="P1059" s="574"/>
      <c r="Q1059" s="574"/>
      <c r="R1059" s="574"/>
      <c r="S1059" s="574"/>
      <c r="T1059" s="574"/>
      <c r="U1059" s="575"/>
    </row>
    <row r="1060" spans="1:21">
      <c r="A1060" s="4"/>
      <c r="B1060" s="519"/>
      <c r="C1060" s="519"/>
      <c r="D1060" s="520"/>
      <c r="E1060" s="519"/>
      <c r="F1060" s="520"/>
      <c r="G1060" s="526"/>
      <c r="H1060" s="527"/>
      <c r="I1060" s="524" t="s">
        <v>19</v>
      </c>
      <c r="J1060" s="576"/>
      <c r="K1060" s="576"/>
      <c r="L1060" s="524" t="s">
        <v>20</v>
      </c>
      <c r="M1060" s="576"/>
      <c r="N1060" s="525"/>
      <c r="O1060" s="578" t="s">
        <v>19</v>
      </c>
      <c r="P1060" s="579"/>
      <c r="Q1060" s="579"/>
      <c r="R1060" s="524" t="s">
        <v>20</v>
      </c>
      <c r="S1060" s="576"/>
      <c r="T1060" s="576"/>
      <c r="U1060" s="535" t="s">
        <v>21</v>
      </c>
    </row>
    <row r="1061" spans="1:21" ht="15.75" thickBot="1">
      <c r="A1061" s="4"/>
      <c r="B1061" s="569"/>
      <c r="C1061" s="569"/>
      <c r="D1061" s="570"/>
      <c r="E1061" s="519"/>
      <c r="F1061" s="520"/>
      <c r="G1061" s="571"/>
      <c r="H1061" s="572"/>
      <c r="I1061" s="571"/>
      <c r="J1061" s="577"/>
      <c r="K1061" s="577"/>
      <c r="L1061" s="571"/>
      <c r="M1061" s="577"/>
      <c r="N1061" s="572"/>
      <c r="O1061" s="571"/>
      <c r="P1061" s="577"/>
      <c r="Q1061" s="577"/>
      <c r="R1061" s="571"/>
      <c r="S1061" s="577"/>
      <c r="T1061" s="577"/>
      <c r="U1061" s="536"/>
    </row>
    <row r="1062" spans="1:21">
      <c r="A1062" s="23"/>
      <c r="B1062" s="580" t="s">
        <v>45</v>
      </c>
      <c r="C1062" s="581"/>
      <c r="D1062" s="582"/>
      <c r="E1062" s="583"/>
      <c r="F1062" s="584"/>
      <c r="G1062" s="585"/>
      <c r="H1062" s="586"/>
      <c r="I1062" s="583"/>
      <c r="J1062" s="587"/>
      <c r="K1062" s="587"/>
      <c r="L1062" s="587"/>
      <c r="M1062" s="587"/>
      <c r="N1062" s="587"/>
      <c r="O1062" s="585"/>
      <c r="P1062" s="587"/>
      <c r="Q1062" s="587"/>
      <c r="R1062" s="587"/>
      <c r="S1062" s="587"/>
      <c r="T1062" s="587"/>
      <c r="U1062" s="160"/>
    </row>
    <row r="1063" spans="1:21">
      <c r="A1063" s="23"/>
      <c r="B1063" s="551" t="s">
        <v>46</v>
      </c>
      <c r="C1063" s="552"/>
      <c r="D1063" s="553"/>
      <c r="E1063" s="543" t="s">
        <v>59</v>
      </c>
      <c r="F1063" s="507"/>
      <c r="G1063" s="508">
        <v>960</v>
      </c>
      <c r="H1063" s="509"/>
      <c r="I1063" s="274">
        <v>0</v>
      </c>
      <c r="J1063" s="510"/>
      <c r="K1063" s="537"/>
      <c r="L1063" s="274">
        <v>0</v>
      </c>
      <c r="M1063" s="275"/>
      <c r="N1063" s="276"/>
      <c r="O1063" s="508">
        <f>+I1063+O948</f>
        <v>960</v>
      </c>
      <c r="P1063" s="510"/>
      <c r="Q1063" s="537"/>
      <c r="R1063" s="275">
        <f>+L1063+R948</f>
        <v>960</v>
      </c>
      <c r="S1063" s="510"/>
      <c r="T1063" s="510"/>
      <c r="U1063" s="162">
        <f>+R1063/G1063</f>
        <v>1</v>
      </c>
    </row>
    <row r="1064" spans="1:21">
      <c r="A1064" s="23"/>
      <c r="B1064" s="551" t="s">
        <v>47</v>
      </c>
      <c r="C1064" s="552"/>
      <c r="D1064" s="553"/>
      <c r="E1064" s="543" t="s">
        <v>60</v>
      </c>
      <c r="F1064" s="507"/>
      <c r="G1064" s="508">
        <v>120</v>
      </c>
      <c r="H1064" s="509"/>
      <c r="I1064" s="274">
        <v>0</v>
      </c>
      <c r="J1064" s="510"/>
      <c r="K1064" s="537"/>
      <c r="L1064" s="274">
        <v>0</v>
      </c>
      <c r="M1064" s="275"/>
      <c r="N1064" s="276"/>
      <c r="O1064" s="508">
        <f>+I1064+O949</f>
        <v>120</v>
      </c>
      <c r="P1064" s="510"/>
      <c r="Q1064" s="537"/>
      <c r="R1064" s="275">
        <f>+L1064+R949</f>
        <v>120</v>
      </c>
      <c r="S1064" s="510"/>
      <c r="T1064" s="510"/>
      <c r="U1064" s="162">
        <f>+R1064/G1064</f>
        <v>1</v>
      </c>
    </row>
    <row r="1065" spans="1:21">
      <c r="A1065" s="23"/>
      <c r="B1065" s="54" t="s">
        <v>48</v>
      </c>
      <c r="C1065" s="52"/>
      <c r="D1065" s="53"/>
      <c r="E1065" s="506" t="s">
        <v>60</v>
      </c>
      <c r="F1065" s="507"/>
      <c r="G1065" s="508">
        <v>3975</v>
      </c>
      <c r="H1065" s="509"/>
      <c r="I1065" s="274">
        <v>180</v>
      </c>
      <c r="J1065" s="275"/>
      <c r="K1065" s="509"/>
      <c r="L1065" s="274">
        <v>180</v>
      </c>
      <c r="M1065" s="275"/>
      <c r="N1065" s="276"/>
      <c r="O1065" s="508">
        <f>+I1065+O950</f>
        <v>3615</v>
      </c>
      <c r="P1065" s="510"/>
      <c r="Q1065" s="537"/>
      <c r="R1065" s="275">
        <f>+L1065+R950</f>
        <v>3615</v>
      </c>
      <c r="S1065" s="510"/>
      <c r="T1065" s="510"/>
      <c r="U1065" s="162">
        <f>+R1065/G1065</f>
        <v>0.90943396226415096</v>
      </c>
    </row>
    <row r="1066" spans="1:21">
      <c r="A1066" s="23"/>
      <c r="B1066" s="554" t="s">
        <v>49</v>
      </c>
      <c r="C1066" s="555"/>
      <c r="D1066" s="556"/>
      <c r="E1066" s="543"/>
      <c r="F1066" s="557"/>
      <c r="G1066" s="508"/>
      <c r="H1066" s="509"/>
      <c r="I1066" s="274"/>
      <c r="J1066" s="275"/>
      <c r="K1066" s="509"/>
      <c r="L1066" s="274"/>
      <c r="M1066" s="275"/>
      <c r="N1066" s="276"/>
      <c r="O1066" s="508"/>
      <c r="P1066" s="275"/>
      <c r="Q1066" s="558"/>
      <c r="R1066" s="510"/>
      <c r="S1066" s="275"/>
      <c r="T1066" s="558"/>
      <c r="U1066" s="162"/>
    </row>
    <row r="1067" spans="1:21">
      <c r="A1067" s="23"/>
      <c r="B1067" s="551" t="s">
        <v>50</v>
      </c>
      <c r="C1067" s="552"/>
      <c r="D1067" s="553"/>
      <c r="E1067" s="543" t="s">
        <v>60</v>
      </c>
      <c r="F1067" s="507"/>
      <c r="G1067" s="508">
        <v>120</v>
      </c>
      <c r="H1067" s="509"/>
      <c r="I1067" s="274">
        <v>0</v>
      </c>
      <c r="J1067" s="275"/>
      <c r="K1067" s="509"/>
      <c r="L1067" s="274">
        <v>0</v>
      </c>
      <c r="M1067" s="275"/>
      <c r="N1067" s="276"/>
      <c r="O1067" s="508">
        <f>+I1067+O952</f>
        <v>120</v>
      </c>
      <c r="P1067" s="510"/>
      <c r="Q1067" s="537"/>
      <c r="R1067" s="275">
        <f>+L1067+R952</f>
        <v>120</v>
      </c>
      <c r="S1067" s="510"/>
      <c r="T1067" s="510"/>
      <c r="U1067" s="162">
        <f>+R1067/G1067</f>
        <v>1</v>
      </c>
    </row>
    <row r="1068" spans="1:21">
      <c r="A1068" s="23"/>
      <c r="B1068" s="54" t="s">
        <v>51</v>
      </c>
      <c r="C1068" s="52"/>
      <c r="D1068" s="53"/>
      <c r="E1068" s="506" t="s">
        <v>59</v>
      </c>
      <c r="F1068" s="507"/>
      <c r="G1068" s="508">
        <v>300</v>
      </c>
      <c r="H1068" s="509"/>
      <c r="I1068" s="274">
        <v>0</v>
      </c>
      <c r="J1068" s="275"/>
      <c r="K1068" s="509"/>
      <c r="L1068" s="274">
        <v>0</v>
      </c>
      <c r="M1068" s="275"/>
      <c r="N1068" s="276"/>
      <c r="O1068" s="508">
        <f>+I1068+O953</f>
        <v>300</v>
      </c>
      <c r="P1068" s="510"/>
      <c r="Q1068" s="537"/>
      <c r="R1068" s="275">
        <f>+L1068+R953</f>
        <v>300</v>
      </c>
      <c r="S1068" s="510"/>
      <c r="T1068" s="510"/>
      <c r="U1068" s="162">
        <f>+R1068/G1068</f>
        <v>1</v>
      </c>
    </row>
    <row r="1069" spans="1:21">
      <c r="A1069" s="23"/>
      <c r="B1069" s="551" t="s">
        <v>52</v>
      </c>
      <c r="C1069" s="552"/>
      <c r="D1069" s="553"/>
      <c r="E1069" s="543" t="s">
        <v>59</v>
      </c>
      <c r="F1069" s="507"/>
      <c r="G1069" s="508">
        <v>1200</v>
      </c>
      <c r="H1069" s="509"/>
      <c r="I1069" s="274">
        <v>0</v>
      </c>
      <c r="J1069" s="275"/>
      <c r="K1069" s="509"/>
      <c r="L1069" s="274">
        <v>0</v>
      </c>
      <c r="M1069" s="275"/>
      <c r="N1069" s="276"/>
      <c r="O1069" s="508">
        <f>+I1069+O954</f>
        <v>1200</v>
      </c>
      <c r="P1069" s="510"/>
      <c r="Q1069" s="537"/>
      <c r="R1069" s="275">
        <f>+L1069+R954</f>
        <v>1200</v>
      </c>
      <c r="S1069" s="510"/>
      <c r="T1069" s="510"/>
      <c r="U1069" s="162">
        <f>+R1069/G1069</f>
        <v>1</v>
      </c>
    </row>
    <row r="1070" spans="1:21">
      <c r="A1070" s="23"/>
      <c r="B1070" s="554" t="s">
        <v>53</v>
      </c>
      <c r="C1070" s="555"/>
      <c r="D1070" s="556"/>
      <c r="E1070" s="543"/>
      <c r="F1070" s="557"/>
      <c r="G1070" s="508"/>
      <c r="H1070" s="509"/>
      <c r="I1070" s="274"/>
      <c r="J1070" s="275"/>
      <c r="K1070" s="509"/>
      <c r="L1070" s="274"/>
      <c r="M1070" s="275"/>
      <c r="N1070" s="276"/>
      <c r="O1070" s="508"/>
      <c r="P1070" s="275"/>
      <c r="Q1070" s="558"/>
      <c r="R1070" s="510"/>
      <c r="S1070" s="275"/>
      <c r="T1070" s="558"/>
      <c r="U1070" s="162"/>
    </row>
    <row r="1071" spans="1:21">
      <c r="A1071" s="23"/>
      <c r="B1071" s="551" t="s">
        <v>54</v>
      </c>
      <c r="C1071" s="552"/>
      <c r="D1071" s="553"/>
      <c r="E1071" s="543" t="s">
        <v>59</v>
      </c>
      <c r="F1071" s="507"/>
      <c r="G1071" s="508">
        <v>11104</v>
      </c>
      <c r="H1071" s="509"/>
      <c r="I1071" s="274">
        <v>0</v>
      </c>
      <c r="J1071" s="275"/>
      <c r="K1071" s="509"/>
      <c r="L1071" s="274">
        <v>0</v>
      </c>
      <c r="M1071" s="275"/>
      <c r="N1071" s="276"/>
      <c r="O1071" s="508">
        <f>+I1071+O956</f>
        <v>11104</v>
      </c>
      <c r="P1071" s="510"/>
      <c r="Q1071" s="537"/>
      <c r="R1071" s="275">
        <f>+L1071+R956</f>
        <v>11104</v>
      </c>
      <c r="S1071" s="510"/>
      <c r="T1071" s="510"/>
      <c r="U1071" s="162">
        <f>+R1071/G1071</f>
        <v>1</v>
      </c>
    </row>
    <row r="1072" spans="1:21">
      <c r="A1072" s="23"/>
      <c r="B1072" s="54" t="s">
        <v>55</v>
      </c>
      <c r="C1072" s="52"/>
      <c r="D1072" s="53"/>
      <c r="E1072" s="506" t="s">
        <v>60</v>
      </c>
      <c r="F1072" s="507"/>
      <c r="G1072" s="508">
        <v>555</v>
      </c>
      <c r="H1072" s="509"/>
      <c r="I1072" s="274">
        <v>0</v>
      </c>
      <c r="J1072" s="275"/>
      <c r="K1072" s="509"/>
      <c r="L1072" s="274">
        <v>0</v>
      </c>
      <c r="M1072" s="275"/>
      <c r="N1072" s="276"/>
      <c r="O1072" s="508">
        <f>+I1072+O957</f>
        <v>555</v>
      </c>
      <c r="P1072" s="510"/>
      <c r="Q1072" s="537"/>
      <c r="R1072" s="275">
        <f>+L1072+R957</f>
        <v>555</v>
      </c>
      <c r="S1072" s="510"/>
      <c r="T1072" s="510"/>
      <c r="U1072" s="162">
        <f>+R1072/G1072</f>
        <v>1</v>
      </c>
    </row>
    <row r="1073" spans="1:22">
      <c r="A1073" s="23"/>
      <c r="B1073" s="56" t="s">
        <v>56</v>
      </c>
      <c r="C1073" s="55"/>
      <c r="D1073" s="57"/>
      <c r="E1073" s="131"/>
      <c r="F1073" s="132"/>
      <c r="G1073" s="140"/>
      <c r="H1073" s="141"/>
      <c r="I1073" s="142"/>
      <c r="J1073" s="143"/>
      <c r="K1073" s="141"/>
      <c r="L1073" s="142"/>
      <c r="M1073" s="143"/>
      <c r="N1073" s="144"/>
      <c r="O1073" s="140"/>
      <c r="P1073" s="143"/>
      <c r="Q1073" s="145"/>
      <c r="R1073" s="146"/>
      <c r="S1073" s="143"/>
      <c r="T1073" s="145"/>
      <c r="U1073" s="162"/>
    </row>
    <row r="1074" spans="1:22">
      <c r="A1074" s="23"/>
      <c r="B1074" s="54" t="s">
        <v>56</v>
      </c>
      <c r="C1074" s="55"/>
      <c r="D1074" s="57"/>
      <c r="E1074" s="506" t="s">
        <v>60</v>
      </c>
      <c r="F1074" s="507"/>
      <c r="G1074" s="508">
        <v>12</v>
      </c>
      <c r="H1074" s="509"/>
      <c r="I1074" s="274">
        <v>1</v>
      </c>
      <c r="J1074" s="275"/>
      <c r="K1074" s="509"/>
      <c r="L1074" s="274">
        <v>1</v>
      </c>
      <c r="M1074" s="275"/>
      <c r="N1074" s="276"/>
      <c r="O1074" s="508">
        <f>+I1074+O959</f>
        <v>10</v>
      </c>
      <c r="P1074" s="510"/>
      <c r="Q1074" s="537"/>
      <c r="R1074" s="275">
        <f>+L1074+R959</f>
        <v>10</v>
      </c>
      <c r="S1074" s="510"/>
      <c r="T1074" s="510"/>
      <c r="U1074" s="162">
        <f>+R1074/G1074</f>
        <v>0.83333333333333337</v>
      </c>
    </row>
    <row r="1075" spans="1:22">
      <c r="A1075" s="23"/>
      <c r="B1075" s="54" t="s">
        <v>57</v>
      </c>
      <c r="C1075" s="55"/>
      <c r="D1075" s="57"/>
      <c r="E1075" s="506" t="s">
        <v>60</v>
      </c>
      <c r="F1075" s="507"/>
      <c r="G1075" s="508">
        <v>12</v>
      </c>
      <c r="H1075" s="509"/>
      <c r="I1075" s="274">
        <v>1</v>
      </c>
      <c r="J1075" s="275"/>
      <c r="K1075" s="509"/>
      <c r="L1075" s="274">
        <v>1</v>
      </c>
      <c r="M1075" s="275"/>
      <c r="N1075" s="276"/>
      <c r="O1075" s="508">
        <f>+I1075+O960</f>
        <v>10</v>
      </c>
      <c r="P1075" s="510"/>
      <c r="Q1075" s="537"/>
      <c r="R1075" s="275">
        <f>+L1075+R960</f>
        <v>10</v>
      </c>
      <c r="S1075" s="510"/>
      <c r="T1075" s="510"/>
      <c r="U1075" s="162">
        <f>+R1075/G1075</f>
        <v>0.83333333333333337</v>
      </c>
    </row>
    <row r="1076" spans="1:22">
      <c r="A1076" s="23"/>
      <c r="B1076" s="56" t="s">
        <v>58</v>
      </c>
      <c r="C1076" s="55"/>
      <c r="D1076" s="57"/>
      <c r="E1076" s="131"/>
      <c r="F1076" s="132"/>
      <c r="G1076" s="140"/>
      <c r="H1076" s="141"/>
      <c r="I1076" s="142"/>
      <c r="J1076" s="143"/>
      <c r="K1076" s="141"/>
      <c r="L1076" s="142"/>
      <c r="M1076" s="143"/>
      <c r="N1076" s="144"/>
      <c r="O1076" s="140"/>
      <c r="P1076" s="143"/>
      <c r="Q1076" s="145"/>
      <c r="R1076" s="146"/>
      <c r="S1076" s="143"/>
      <c r="T1076" s="145"/>
      <c r="U1076" s="162"/>
    </row>
    <row r="1077" spans="1:22" ht="15.75" thickBot="1">
      <c r="A1077" s="23"/>
      <c r="B1077" s="540" t="s">
        <v>58</v>
      </c>
      <c r="C1077" s="541"/>
      <c r="D1077" s="542"/>
      <c r="E1077" s="543" t="s">
        <v>60</v>
      </c>
      <c r="F1077" s="507"/>
      <c r="G1077" s="544">
        <v>1</v>
      </c>
      <c r="H1077" s="545"/>
      <c r="I1077" s="546">
        <v>0</v>
      </c>
      <c r="J1077" s="547"/>
      <c r="K1077" s="545"/>
      <c r="L1077" s="546">
        <v>0</v>
      </c>
      <c r="M1077" s="547"/>
      <c r="N1077" s="548"/>
      <c r="O1077" s="508">
        <f>+I1077+O962</f>
        <v>0</v>
      </c>
      <c r="P1077" s="510"/>
      <c r="Q1077" s="537"/>
      <c r="R1077" s="275">
        <f>+L1077+R962</f>
        <v>0</v>
      </c>
      <c r="S1077" s="510"/>
      <c r="T1077" s="510"/>
      <c r="U1077" s="162">
        <f>+R1077/G1077</f>
        <v>0</v>
      </c>
    </row>
    <row r="1078" spans="1:22" ht="15.75" thickBot="1">
      <c r="A1078" s="4"/>
      <c r="B1078" s="549"/>
      <c r="C1078" s="550"/>
      <c r="D1078" s="550"/>
      <c r="E1078" s="550"/>
      <c r="F1078" s="550"/>
      <c r="G1078" s="346"/>
      <c r="H1078" s="538"/>
      <c r="I1078" s="538"/>
      <c r="J1078" s="538"/>
      <c r="K1078" s="538"/>
      <c r="L1078" s="538"/>
      <c r="M1078" s="538"/>
      <c r="N1078" s="539"/>
      <c r="O1078" s="346"/>
      <c r="P1078" s="538"/>
      <c r="Q1078" s="538"/>
      <c r="R1078" s="538"/>
      <c r="S1078" s="538"/>
      <c r="T1078" s="538"/>
      <c r="U1078" s="539"/>
    </row>
    <row r="1079" spans="1:22" ht="15.75" thickBot="1">
      <c r="B1079" s="7"/>
      <c r="C1079" s="8"/>
      <c r="D1079" s="9"/>
      <c r="E1079" s="10"/>
      <c r="F1079" s="11"/>
      <c r="G1079" s="12"/>
      <c r="H1079" s="13"/>
      <c r="I1079" s="14"/>
      <c r="J1079" s="14"/>
      <c r="K1079" s="15"/>
      <c r="L1079" s="14"/>
      <c r="M1079" s="15"/>
      <c r="N1079" s="14"/>
      <c r="O1079" s="14"/>
      <c r="P1079" s="14"/>
      <c r="Q1079" s="14"/>
      <c r="R1079" s="15"/>
      <c r="S1079" s="14"/>
      <c r="T1079" s="12"/>
      <c r="U1079" s="14"/>
    </row>
    <row r="1080" spans="1:22" ht="16.5" thickBot="1">
      <c r="A1080" s="4"/>
      <c r="B1080" s="515" t="s">
        <v>23</v>
      </c>
      <c r="C1080" s="516"/>
      <c r="D1080" s="516"/>
      <c r="E1080" s="516"/>
      <c r="F1080" s="517"/>
      <c r="G1080" s="521" t="s">
        <v>24</v>
      </c>
      <c r="H1080" s="522"/>
      <c r="I1080" s="522"/>
      <c r="J1080" s="522"/>
      <c r="K1080" s="522"/>
      <c r="L1080" s="522"/>
      <c r="M1080" s="522"/>
      <c r="N1080" s="522"/>
      <c r="O1080" s="522"/>
      <c r="P1080" s="522"/>
      <c r="Q1080" s="522"/>
      <c r="R1080" s="522"/>
      <c r="S1080" s="522"/>
      <c r="T1080" s="522"/>
      <c r="U1080" s="523"/>
    </row>
    <row r="1081" spans="1:22" ht="15.75" thickBot="1">
      <c r="A1081" s="4"/>
      <c r="B1081" s="518"/>
      <c r="C1081" s="519"/>
      <c r="D1081" s="519"/>
      <c r="E1081" s="519"/>
      <c r="F1081" s="520"/>
      <c r="G1081" s="524" t="s">
        <v>25</v>
      </c>
      <c r="H1081" s="525"/>
      <c r="I1081" s="519" t="s">
        <v>17</v>
      </c>
      <c r="J1081" s="519"/>
      <c r="K1081" s="519"/>
      <c r="L1081" s="519"/>
      <c r="M1081" s="519"/>
      <c r="N1081" s="520"/>
      <c r="O1081" s="530" t="s">
        <v>18</v>
      </c>
      <c r="P1081" s="531"/>
      <c r="Q1081" s="531"/>
      <c r="R1081" s="531"/>
      <c r="S1081" s="531"/>
      <c r="T1081" s="531"/>
      <c r="U1081" s="532"/>
    </row>
    <row r="1082" spans="1:22" ht="15.75" thickBot="1">
      <c r="A1082" s="4"/>
      <c r="B1082" s="518"/>
      <c r="C1082" s="519"/>
      <c r="D1082" s="519"/>
      <c r="E1082" s="519"/>
      <c r="F1082" s="520"/>
      <c r="G1082" s="526"/>
      <c r="H1082" s="527"/>
      <c r="I1082" s="318" t="s">
        <v>19</v>
      </c>
      <c r="J1082" s="319"/>
      <c r="K1082" s="320"/>
      <c r="L1082" s="318" t="s">
        <v>26</v>
      </c>
      <c r="M1082" s="319"/>
      <c r="N1082" s="320"/>
      <c r="O1082" s="318" t="s">
        <v>19</v>
      </c>
      <c r="P1082" s="319"/>
      <c r="Q1082" s="533"/>
      <c r="R1082" s="534" t="s">
        <v>26</v>
      </c>
      <c r="S1082" s="319"/>
      <c r="T1082" s="320"/>
      <c r="U1082" s="535" t="s">
        <v>21</v>
      </c>
    </row>
    <row r="1083" spans="1:22" ht="15.75" thickBot="1">
      <c r="A1083" s="4"/>
      <c r="B1083" s="518"/>
      <c r="C1083" s="519"/>
      <c r="D1083" s="519"/>
      <c r="E1083" s="519"/>
      <c r="F1083" s="520"/>
      <c r="G1083" s="528"/>
      <c r="H1083" s="529"/>
      <c r="I1083" s="134" t="s">
        <v>27</v>
      </c>
      <c r="J1083" s="136" t="s">
        <v>28</v>
      </c>
      <c r="K1083" s="136" t="s">
        <v>29</v>
      </c>
      <c r="L1083" s="134" t="s">
        <v>27</v>
      </c>
      <c r="M1083" s="136" t="s">
        <v>28</v>
      </c>
      <c r="N1083" s="135" t="s">
        <v>29</v>
      </c>
      <c r="O1083" s="19" t="s">
        <v>27</v>
      </c>
      <c r="P1083" s="134" t="s">
        <v>28</v>
      </c>
      <c r="Q1083" s="20" t="s">
        <v>29</v>
      </c>
      <c r="R1083" s="21" t="s">
        <v>27</v>
      </c>
      <c r="S1083" s="133" t="s">
        <v>28</v>
      </c>
      <c r="T1083" s="136" t="s">
        <v>29</v>
      </c>
      <c r="U1083" s="536"/>
    </row>
    <row r="1084" spans="1:22" ht="15.75" thickBot="1">
      <c r="A1084" s="4"/>
      <c r="B1084" s="497" t="s">
        <v>30</v>
      </c>
      <c r="C1084" s="498"/>
      <c r="D1084" s="498"/>
      <c r="E1084" s="498"/>
      <c r="F1084" s="498"/>
      <c r="G1084" s="498"/>
      <c r="H1084" s="498"/>
      <c r="I1084" s="498"/>
      <c r="J1084" s="498"/>
      <c r="K1084" s="498"/>
      <c r="L1084" s="498"/>
      <c r="M1084" s="498"/>
      <c r="N1084" s="498"/>
      <c r="O1084" s="498"/>
      <c r="P1084" s="498"/>
      <c r="Q1084" s="498"/>
      <c r="R1084" s="498"/>
      <c r="S1084" s="498"/>
      <c r="T1084" s="498"/>
      <c r="U1084" s="499"/>
    </row>
    <row r="1085" spans="1:22" ht="15.75" thickBot="1">
      <c r="A1085" s="23"/>
      <c r="B1085" s="500" t="s">
        <v>61</v>
      </c>
      <c r="C1085" s="501"/>
      <c r="D1085" s="501"/>
      <c r="E1085" s="501"/>
      <c r="F1085" s="501"/>
      <c r="G1085" s="347">
        <f>SUM(G1086:G1098)</f>
        <v>259726.5</v>
      </c>
      <c r="H1085" s="502"/>
      <c r="I1085" s="161"/>
      <c r="J1085" s="161">
        <f>SUM(J1086:J1098)</f>
        <v>15344.8</v>
      </c>
      <c r="K1085" s="161"/>
      <c r="L1085" s="161"/>
      <c r="M1085" s="161">
        <f>SUM(M1086:M1098)</f>
        <v>27736.829999999998</v>
      </c>
      <c r="N1085" s="161"/>
      <c r="O1085" s="161"/>
      <c r="P1085" s="161">
        <f>SUM(P1086:P1098)</f>
        <v>226036.5</v>
      </c>
      <c r="Q1085" s="147"/>
      <c r="R1085" s="161"/>
      <c r="S1085" s="161">
        <f>SUM(S1086:S1098)</f>
        <v>152468.18000000002</v>
      </c>
      <c r="T1085" s="147"/>
      <c r="U1085" s="169"/>
    </row>
    <row r="1086" spans="1:22">
      <c r="A1086" s="23"/>
      <c r="B1086" s="503" t="s">
        <v>67</v>
      </c>
      <c r="C1086" s="504"/>
      <c r="D1086" s="504"/>
      <c r="E1086" s="504"/>
      <c r="F1086" s="505"/>
      <c r="G1086" s="478">
        <v>118294</v>
      </c>
      <c r="H1086" s="479"/>
      <c r="I1086" s="26"/>
      <c r="J1086" s="26">
        <v>9857.7999999999993</v>
      </c>
      <c r="K1086" s="26"/>
      <c r="L1086" s="26"/>
      <c r="M1086" s="26">
        <v>15000</v>
      </c>
      <c r="N1086" s="26"/>
      <c r="O1086" s="26"/>
      <c r="P1086" s="26">
        <f>+J1086+P971</f>
        <v>98578.000000000015</v>
      </c>
      <c r="Q1086" s="26"/>
      <c r="R1086" s="26"/>
      <c r="S1086" s="26">
        <f>+M1086+S971</f>
        <v>71500.040000000008</v>
      </c>
      <c r="T1086" s="26"/>
      <c r="U1086" s="166">
        <f t="shared" ref="U1086:U1110" si="81">+S1086/G1086</f>
        <v>0.60442659813684552</v>
      </c>
      <c r="V1086" s="229"/>
    </row>
    <row r="1087" spans="1:22">
      <c r="A1087" s="23"/>
      <c r="B1087" s="494" t="s">
        <v>68</v>
      </c>
      <c r="C1087" s="495"/>
      <c r="D1087" s="495"/>
      <c r="E1087" s="495"/>
      <c r="F1087" s="496"/>
      <c r="G1087" s="478">
        <v>6688.5</v>
      </c>
      <c r="H1087" s="479"/>
      <c r="I1087" s="26"/>
      <c r="J1087" s="26">
        <v>0</v>
      </c>
      <c r="K1087" s="26"/>
      <c r="L1087" s="26"/>
      <c r="M1087" s="26">
        <v>3675.75</v>
      </c>
      <c r="N1087" s="26"/>
      <c r="O1087" s="26"/>
      <c r="P1087" s="26">
        <f t="shared" ref="P1087:P1098" si="82">+J1087+P972</f>
        <v>6688.5</v>
      </c>
      <c r="Q1087" s="26"/>
      <c r="R1087" s="26"/>
      <c r="S1087" s="26">
        <f t="shared" ref="S1087:S1098" si="83">+M1087+S972</f>
        <v>5275.75</v>
      </c>
      <c r="T1087" s="26"/>
      <c r="U1087" s="166">
        <f t="shared" ref="U1087:U1098" si="84">+S1087/G1087</f>
        <v>0.78877924796292143</v>
      </c>
      <c r="V1087" s="229"/>
    </row>
    <row r="1088" spans="1:22">
      <c r="A1088" s="23"/>
      <c r="B1088" s="494" t="s">
        <v>69</v>
      </c>
      <c r="C1088" s="495"/>
      <c r="D1088" s="495"/>
      <c r="E1088" s="495"/>
      <c r="F1088" s="496"/>
      <c r="G1088" s="478">
        <v>6000</v>
      </c>
      <c r="H1088" s="479"/>
      <c r="I1088" s="26"/>
      <c r="J1088" s="26">
        <v>0</v>
      </c>
      <c r="K1088" s="26"/>
      <c r="L1088" s="26"/>
      <c r="M1088" s="26">
        <v>4800</v>
      </c>
      <c r="N1088" s="26"/>
      <c r="O1088" s="26"/>
      <c r="P1088" s="26">
        <f t="shared" si="82"/>
        <v>0</v>
      </c>
      <c r="Q1088" s="26"/>
      <c r="R1088" s="26"/>
      <c r="S1088" s="26">
        <f t="shared" si="83"/>
        <v>4800</v>
      </c>
      <c r="T1088" s="26"/>
      <c r="U1088" s="166">
        <f t="shared" si="84"/>
        <v>0.8</v>
      </c>
      <c r="V1088" s="229"/>
    </row>
    <row r="1089" spans="1:22">
      <c r="A1089" s="23"/>
      <c r="B1089" s="494" t="s">
        <v>70</v>
      </c>
      <c r="C1089" s="495"/>
      <c r="D1089" s="495"/>
      <c r="E1089" s="495"/>
      <c r="F1089" s="496"/>
      <c r="G1089" s="478">
        <v>19200</v>
      </c>
      <c r="H1089" s="479"/>
      <c r="I1089" s="26"/>
      <c r="J1089" s="26">
        <v>0</v>
      </c>
      <c r="K1089" s="26"/>
      <c r="L1089" s="26"/>
      <c r="M1089" s="26">
        <v>0</v>
      </c>
      <c r="N1089" s="26"/>
      <c r="O1089" s="26"/>
      <c r="P1089" s="26">
        <f t="shared" si="82"/>
        <v>19200</v>
      </c>
      <c r="Q1089" s="26"/>
      <c r="R1089" s="26"/>
      <c r="S1089" s="26">
        <f t="shared" si="83"/>
        <v>0</v>
      </c>
      <c r="T1089" s="26"/>
      <c r="U1089" s="166">
        <f t="shared" si="84"/>
        <v>0</v>
      </c>
      <c r="V1089" s="229"/>
    </row>
    <row r="1090" spans="1:22">
      <c r="A1090" s="23"/>
      <c r="B1090" s="494" t="s">
        <v>71</v>
      </c>
      <c r="C1090" s="495"/>
      <c r="D1090" s="495"/>
      <c r="E1090" s="495"/>
      <c r="F1090" s="496"/>
      <c r="G1090" s="478">
        <v>31500</v>
      </c>
      <c r="H1090" s="479"/>
      <c r="I1090" s="26"/>
      <c r="J1090" s="26">
        <v>0</v>
      </c>
      <c r="K1090" s="26"/>
      <c r="L1090" s="26"/>
      <c r="M1090" s="26">
        <v>0</v>
      </c>
      <c r="N1090" s="26"/>
      <c r="O1090" s="26"/>
      <c r="P1090" s="26">
        <f t="shared" si="82"/>
        <v>31500</v>
      </c>
      <c r="Q1090" s="26"/>
      <c r="R1090" s="26"/>
      <c r="S1090" s="26">
        <f t="shared" si="83"/>
        <v>28000</v>
      </c>
      <c r="T1090" s="26"/>
      <c r="U1090" s="166">
        <f t="shared" si="84"/>
        <v>0.88888888888888884</v>
      </c>
      <c r="V1090" s="229"/>
    </row>
    <row r="1091" spans="1:22">
      <c r="A1091" s="23"/>
      <c r="B1091" s="494" t="s">
        <v>72</v>
      </c>
      <c r="C1091" s="495"/>
      <c r="D1091" s="495"/>
      <c r="E1091" s="495"/>
      <c r="F1091" s="496"/>
      <c r="G1091" s="478">
        <v>6000</v>
      </c>
      <c r="H1091" s="479"/>
      <c r="I1091" s="26"/>
      <c r="J1091" s="26">
        <v>3000</v>
      </c>
      <c r="K1091" s="26"/>
      <c r="L1091" s="26"/>
      <c r="M1091" s="26">
        <v>0</v>
      </c>
      <c r="N1091" s="26"/>
      <c r="O1091" s="26"/>
      <c r="P1091" s="26">
        <f t="shared" si="82"/>
        <v>6000</v>
      </c>
      <c r="Q1091" s="26"/>
      <c r="R1091" s="26"/>
      <c r="S1091" s="26">
        <f t="shared" si="83"/>
        <v>5049.6000000000004</v>
      </c>
      <c r="T1091" s="26"/>
      <c r="U1091" s="166">
        <f t="shared" si="84"/>
        <v>0.84160000000000001</v>
      </c>
      <c r="V1091" s="229"/>
    </row>
    <row r="1092" spans="1:22">
      <c r="A1092" s="23"/>
      <c r="B1092" s="494" t="s">
        <v>73</v>
      </c>
      <c r="C1092" s="495"/>
      <c r="D1092" s="495"/>
      <c r="E1092" s="495"/>
      <c r="F1092" s="496"/>
      <c r="G1092" s="478">
        <v>12000</v>
      </c>
      <c r="H1092" s="479"/>
      <c r="I1092" s="26"/>
      <c r="J1092" s="26">
        <v>0</v>
      </c>
      <c r="K1092" s="26"/>
      <c r="L1092" s="26"/>
      <c r="M1092" s="26">
        <v>0</v>
      </c>
      <c r="N1092" s="26"/>
      <c r="O1092" s="26"/>
      <c r="P1092" s="26">
        <f t="shared" si="82"/>
        <v>9000</v>
      </c>
      <c r="Q1092" s="26"/>
      <c r="R1092" s="26"/>
      <c r="S1092" s="26">
        <f t="shared" si="83"/>
        <v>13813.52</v>
      </c>
      <c r="T1092" s="26"/>
      <c r="U1092" s="166">
        <f t="shared" si="84"/>
        <v>1.1511266666666666</v>
      </c>
      <c r="V1092" s="229"/>
    </row>
    <row r="1093" spans="1:22">
      <c r="A1093" s="23"/>
      <c r="B1093" s="494" t="s">
        <v>65</v>
      </c>
      <c r="C1093" s="495"/>
      <c r="D1093" s="495"/>
      <c r="E1093" s="495"/>
      <c r="F1093" s="496"/>
      <c r="G1093" s="478">
        <v>6200</v>
      </c>
      <c r="H1093" s="479"/>
      <c r="I1093" s="26"/>
      <c r="J1093" s="26">
        <v>0</v>
      </c>
      <c r="K1093" s="26"/>
      <c r="L1093" s="26"/>
      <c r="M1093" s="26">
        <v>0</v>
      </c>
      <c r="N1093" s="26"/>
      <c r="O1093" s="26"/>
      <c r="P1093" s="26">
        <f t="shared" si="82"/>
        <v>6200</v>
      </c>
      <c r="Q1093" s="26"/>
      <c r="R1093" s="26"/>
      <c r="S1093" s="26">
        <f t="shared" si="83"/>
        <v>3291</v>
      </c>
      <c r="T1093" s="26"/>
      <c r="U1093" s="166">
        <f t="shared" si="84"/>
        <v>0.53080645161290319</v>
      </c>
      <c r="V1093" s="229"/>
    </row>
    <row r="1094" spans="1:22">
      <c r="A1094" s="23"/>
      <c r="B1094" s="494" t="s">
        <v>74</v>
      </c>
      <c r="C1094" s="495"/>
      <c r="D1094" s="495"/>
      <c r="E1094" s="495"/>
      <c r="F1094" s="496"/>
      <c r="G1094" s="478">
        <v>6000</v>
      </c>
      <c r="H1094" s="479"/>
      <c r="I1094" s="26"/>
      <c r="J1094" s="26">
        <v>500</v>
      </c>
      <c r="K1094" s="26"/>
      <c r="L1094" s="26"/>
      <c r="M1094" s="26">
        <v>329.44</v>
      </c>
      <c r="N1094" s="26"/>
      <c r="O1094" s="26"/>
      <c r="P1094" s="26">
        <f t="shared" si="82"/>
        <v>5000</v>
      </c>
      <c r="Q1094" s="26"/>
      <c r="R1094" s="26"/>
      <c r="S1094" s="26">
        <f t="shared" si="83"/>
        <v>3408.9100000000003</v>
      </c>
      <c r="T1094" s="26"/>
      <c r="U1094" s="166">
        <f t="shared" si="84"/>
        <v>0.56815166666666672</v>
      </c>
      <c r="V1094" s="229"/>
    </row>
    <row r="1095" spans="1:22">
      <c r="A1095" s="23"/>
      <c r="B1095" s="494" t="s">
        <v>66</v>
      </c>
      <c r="C1095" s="495"/>
      <c r="D1095" s="495"/>
      <c r="E1095" s="495"/>
      <c r="F1095" s="496"/>
      <c r="G1095" s="478">
        <v>24000</v>
      </c>
      <c r="H1095" s="479"/>
      <c r="I1095" s="26"/>
      <c r="J1095" s="26">
        <v>0</v>
      </c>
      <c r="K1095" s="26"/>
      <c r="L1095" s="26"/>
      <c r="M1095" s="26">
        <v>3244.64</v>
      </c>
      <c r="N1095" s="26"/>
      <c r="O1095" s="26"/>
      <c r="P1095" s="26">
        <f t="shared" si="82"/>
        <v>24000</v>
      </c>
      <c r="Q1095" s="26"/>
      <c r="R1095" s="26"/>
      <c r="S1095" s="26">
        <f t="shared" si="83"/>
        <v>12000.359999999999</v>
      </c>
      <c r="T1095" s="26"/>
      <c r="U1095" s="166">
        <f t="shared" si="84"/>
        <v>0.50001499999999999</v>
      </c>
      <c r="V1095" s="229"/>
    </row>
    <row r="1096" spans="1:22">
      <c r="A1096" s="23"/>
      <c r="B1096" s="494" t="s">
        <v>75</v>
      </c>
      <c r="C1096" s="495"/>
      <c r="D1096" s="495"/>
      <c r="E1096" s="495"/>
      <c r="F1096" s="496"/>
      <c r="G1096" s="478">
        <v>12000</v>
      </c>
      <c r="H1096" s="479"/>
      <c r="I1096" s="26"/>
      <c r="J1096" s="26">
        <v>1000</v>
      </c>
      <c r="K1096" s="26"/>
      <c r="L1096" s="26"/>
      <c r="M1096" s="26">
        <v>0</v>
      </c>
      <c r="N1096" s="26"/>
      <c r="O1096" s="26"/>
      <c r="P1096" s="26">
        <f t="shared" si="82"/>
        <v>10000</v>
      </c>
      <c r="Q1096" s="26"/>
      <c r="R1096" s="26"/>
      <c r="S1096" s="26">
        <f t="shared" si="83"/>
        <v>0</v>
      </c>
      <c r="T1096" s="26"/>
      <c r="U1096" s="166">
        <f t="shared" si="84"/>
        <v>0</v>
      </c>
      <c r="V1096" s="229"/>
    </row>
    <row r="1097" spans="1:22">
      <c r="A1097" s="23"/>
      <c r="B1097" s="494" t="s">
        <v>76</v>
      </c>
      <c r="C1097" s="495"/>
      <c r="D1097" s="495"/>
      <c r="E1097" s="495"/>
      <c r="F1097" s="496"/>
      <c r="G1097" s="478">
        <v>8244</v>
      </c>
      <c r="H1097" s="479"/>
      <c r="I1097" s="26"/>
      <c r="J1097" s="26">
        <v>687</v>
      </c>
      <c r="K1097" s="26"/>
      <c r="L1097" s="26"/>
      <c r="M1097" s="26">
        <v>687</v>
      </c>
      <c r="N1097" s="26"/>
      <c r="O1097" s="26"/>
      <c r="P1097" s="26">
        <f t="shared" si="82"/>
        <v>6870</v>
      </c>
      <c r="Q1097" s="26"/>
      <c r="R1097" s="26"/>
      <c r="S1097" s="26">
        <f t="shared" si="83"/>
        <v>5329</v>
      </c>
      <c r="T1097" s="26"/>
      <c r="U1097" s="166">
        <f t="shared" si="84"/>
        <v>0.64640950994662782</v>
      </c>
      <c r="V1097" s="229"/>
    </row>
    <row r="1098" spans="1:22" ht="15.75" thickBot="1">
      <c r="A1098" s="23"/>
      <c r="B1098" s="494" t="s">
        <v>77</v>
      </c>
      <c r="C1098" s="495"/>
      <c r="D1098" s="495"/>
      <c r="E1098" s="495"/>
      <c r="F1098" s="496"/>
      <c r="G1098" s="513">
        <v>3600</v>
      </c>
      <c r="H1098" s="514"/>
      <c r="I1098" s="26"/>
      <c r="J1098" s="26">
        <v>300</v>
      </c>
      <c r="K1098" s="26"/>
      <c r="L1098" s="26"/>
      <c r="M1098" s="26">
        <v>0</v>
      </c>
      <c r="N1098" s="26"/>
      <c r="O1098" s="26"/>
      <c r="P1098" s="26">
        <f t="shared" si="82"/>
        <v>3000</v>
      </c>
      <c r="Q1098" s="26"/>
      <c r="R1098" s="26"/>
      <c r="S1098" s="26">
        <f t="shared" si="83"/>
        <v>0</v>
      </c>
      <c r="T1098" s="26"/>
      <c r="U1098" s="166">
        <f t="shared" si="84"/>
        <v>0</v>
      </c>
      <c r="V1098" s="229"/>
    </row>
    <row r="1099" spans="1:22" ht="15.75" thickBot="1">
      <c r="A1099" s="23"/>
      <c r="B1099" s="500" t="s">
        <v>53</v>
      </c>
      <c r="C1099" s="501"/>
      <c r="D1099" s="501"/>
      <c r="E1099" s="501"/>
      <c r="F1099" s="501"/>
      <c r="G1099" s="502">
        <f>SUM(G1100:H1102)</f>
        <v>626374.5</v>
      </c>
      <c r="H1099" s="502"/>
      <c r="I1099" s="161"/>
      <c r="J1099" s="161">
        <f>SUM(J1100:J1102)</f>
        <v>0</v>
      </c>
      <c r="K1099" s="161"/>
      <c r="L1099" s="161"/>
      <c r="M1099" s="161">
        <f>SUM(M1100:M1102)</f>
        <v>0</v>
      </c>
      <c r="N1099" s="161"/>
      <c r="O1099" s="161"/>
      <c r="P1099" s="161">
        <f>SUM(P1100:P1102)</f>
        <v>626374.5</v>
      </c>
      <c r="Q1099" s="161"/>
      <c r="R1099" s="161"/>
      <c r="S1099" s="161">
        <f>SUM(S1100:S1102)</f>
        <v>626374.5</v>
      </c>
      <c r="T1099" s="147"/>
      <c r="U1099" s="169"/>
      <c r="V1099" s="229"/>
    </row>
    <row r="1100" spans="1:22">
      <c r="A1100" s="23"/>
      <c r="B1100" s="494" t="s">
        <v>79</v>
      </c>
      <c r="C1100" s="495"/>
      <c r="D1100" s="495"/>
      <c r="E1100" s="495"/>
      <c r="F1100" s="496"/>
      <c r="G1100" s="492">
        <v>118800</v>
      </c>
      <c r="H1100" s="493"/>
      <c r="I1100" s="26"/>
      <c r="J1100" s="26">
        <v>0</v>
      </c>
      <c r="K1100" s="26"/>
      <c r="L1100" s="26"/>
      <c r="M1100" s="26">
        <v>0</v>
      </c>
      <c r="N1100" s="26"/>
      <c r="O1100" s="26"/>
      <c r="P1100" s="26">
        <f t="shared" ref="P1100:P1102" si="85">+J1100+P985</f>
        <v>118800</v>
      </c>
      <c r="Q1100" s="26"/>
      <c r="R1100" s="26"/>
      <c r="S1100" s="26">
        <f t="shared" ref="S1100:S1102" si="86">+M1100+S985</f>
        <v>118800</v>
      </c>
      <c r="T1100" s="26"/>
      <c r="U1100" s="166">
        <f t="shared" ref="U1100:U1102" si="87">+S1100/G1100</f>
        <v>1</v>
      </c>
      <c r="V1100" s="229"/>
    </row>
    <row r="1101" spans="1:22">
      <c r="A1101" s="23"/>
      <c r="B1101" s="494" t="s">
        <v>80</v>
      </c>
      <c r="C1101" s="495"/>
      <c r="D1101" s="495"/>
      <c r="E1101" s="495"/>
      <c r="F1101" s="496"/>
      <c r="G1101" s="478">
        <v>414774.5</v>
      </c>
      <c r="H1101" s="479"/>
      <c r="I1101" s="26"/>
      <c r="J1101" s="26">
        <v>0</v>
      </c>
      <c r="K1101" s="26"/>
      <c r="L1101" s="26"/>
      <c r="M1101" s="26">
        <v>0</v>
      </c>
      <c r="N1101" s="26"/>
      <c r="O1101" s="26"/>
      <c r="P1101" s="26">
        <f t="shared" si="85"/>
        <v>414774.5</v>
      </c>
      <c r="Q1101" s="26"/>
      <c r="R1101" s="26"/>
      <c r="S1101" s="26">
        <f t="shared" si="86"/>
        <v>414774.5</v>
      </c>
      <c r="T1101" s="26"/>
      <c r="U1101" s="166">
        <f t="shared" si="87"/>
        <v>1</v>
      </c>
      <c r="V1101" s="229"/>
    </row>
    <row r="1102" spans="1:22" ht="15.75" thickBot="1">
      <c r="A1102" s="23"/>
      <c r="B1102" s="494" t="s">
        <v>81</v>
      </c>
      <c r="C1102" s="495"/>
      <c r="D1102" s="495"/>
      <c r="E1102" s="495"/>
      <c r="F1102" s="496"/>
      <c r="G1102" s="513">
        <v>92800</v>
      </c>
      <c r="H1102" s="514"/>
      <c r="I1102" s="26"/>
      <c r="J1102" s="26">
        <v>0</v>
      </c>
      <c r="K1102" s="26"/>
      <c r="L1102" s="26"/>
      <c r="M1102" s="26">
        <v>0</v>
      </c>
      <c r="N1102" s="26"/>
      <c r="O1102" s="26"/>
      <c r="P1102" s="26">
        <f t="shared" si="85"/>
        <v>92800</v>
      </c>
      <c r="Q1102" s="26"/>
      <c r="R1102" s="26"/>
      <c r="S1102" s="26">
        <f t="shared" si="86"/>
        <v>92800</v>
      </c>
      <c r="T1102" s="26"/>
      <c r="U1102" s="166">
        <f t="shared" si="87"/>
        <v>1</v>
      </c>
      <c r="V1102" s="229"/>
    </row>
    <row r="1103" spans="1:22" s="168" customFormat="1" ht="15.75" customHeight="1" thickBot="1">
      <c r="A1103" s="167"/>
      <c r="B1103" s="335" t="s">
        <v>31</v>
      </c>
      <c r="C1103" s="336"/>
      <c r="D1103" s="336"/>
      <c r="E1103" s="336"/>
      <c r="F1103" s="336"/>
      <c r="G1103" s="511">
        <f>SUM(G1104:H1109)</f>
        <v>458826.5</v>
      </c>
      <c r="H1103" s="512"/>
      <c r="I1103" s="235"/>
      <c r="J1103" s="235">
        <f>SUM(J1104:J1109)</f>
        <v>37797</v>
      </c>
      <c r="K1103" s="235"/>
      <c r="L1103" s="235"/>
      <c r="M1103" s="235">
        <f>SUM(M1104:M1109)</f>
        <v>17305.79</v>
      </c>
      <c r="N1103" s="235"/>
      <c r="O1103" s="235"/>
      <c r="P1103" s="235">
        <f>SUM(P1104:P1109)</f>
        <v>355152</v>
      </c>
      <c r="Q1103" s="235"/>
      <c r="R1103" s="235"/>
      <c r="S1103" s="235">
        <f>SUM(S1104:S1109)</f>
        <v>196290.95</v>
      </c>
      <c r="T1103" s="235"/>
      <c r="U1103" s="236">
        <f t="shared" si="81"/>
        <v>0.42781083917341306</v>
      </c>
    </row>
    <row r="1104" spans="1:22">
      <c r="A1104" s="23"/>
      <c r="B1104" s="494" t="s">
        <v>82</v>
      </c>
      <c r="C1104" s="495"/>
      <c r="D1104" s="495"/>
      <c r="E1104" s="495"/>
      <c r="F1104" s="496"/>
      <c r="G1104" s="492">
        <v>126314.5</v>
      </c>
      <c r="H1104" s="493"/>
      <c r="I1104" s="26"/>
      <c r="J1104" s="26">
        <v>19433</v>
      </c>
      <c r="K1104" s="26"/>
      <c r="L1104" s="26"/>
      <c r="M1104" s="26">
        <v>0</v>
      </c>
      <c r="N1104" s="26"/>
      <c r="O1104" s="26"/>
      <c r="P1104" s="26">
        <f t="shared" ref="P1104:P1109" si="88">+J1104+P989</f>
        <v>77732</v>
      </c>
      <c r="Q1104" s="26"/>
      <c r="R1104" s="26"/>
      <c r="S1104" s="26">
        <f t="shared" ref="S1104:S1109" si="89">+M1104+S989</f>
        <v>0</v>
      </c>
      <c r="T1104" s="26"/>
      <c r="U1104" s="166">
        <f t="shared" ref="U1104:U1109" si="90">+S1104/G1104</f>
        <v>0</v>
      </c>
      <c r="V1104" s="229"/>
    </row>
    <row r="1105" spans="1:22">
      <c r="A1105" s="23"/>
      <c r="B1105" s="494" t="s">
        <v>83</v>
      </c>
      <c r="C1105" s="495"/>
      <c r="D1105" s="495"/>
      <c r="E1105" s="495"/>
      <c r="F1105" s="496"/>
      <c r="G1105" s="478">
        <v>149500</v>
      </c>
      <c r="H1105" s="479"/>
      <c r="I1105" s="26"/>
      <c r="J1105" s="26">
        <v>11500</v>
      </c>
      <c r="K1105" s="26"/>
      <c r="L1105" s="26"/>
      <c r="M1105" s="148">
        <v>9413.35</v>
      </c>
      <c r="N1105" s="26"/>
      <c r="O1105" s="128"/>
      <c r="P1105" s="26">
        <f t="shared" si="88"/>
        <v>115000</v>
      </c>
      <c r="Q1105" s="26"/>
      <c r="R1105" s="26"/>
      <c r="S1105" s="26">
        <f t="shared" si="89"/>
        <v>97647.13</v>
      </c>
      <c r="T1105" s="26"/>
      <c r="U1105" s="166">
        <f t="shared" si="90"/>
        <v>0.65315806020066891</v>
      </c>
      <c r="V1105" s="229"/>
    </row>
    <row r="1106" spans="1:22">
      <c r="A1106" s="23"/>
      <c r="B1106" s="494" t="s">
        <v>84</v>
      </c>
      <c r="C1106" s="495"/>
      <c r="D1106" s="495"/>
      <c r="E1106" s="495"/>
      <c r="F1106" s="496"/>
      <c r="G1106" s="478">
        <v>89232</v>
      </c>
      <c r="H1106" s="479"/>
      <c r="I1106" s="26"/>
      <c r="J1106" s="26">
        <v>6864</v>
      </c>
      <c r="K1106" s="26"/>
      <c r="L1106" s="26"/>
      <c r="M1106" s="149">
        <v>5902.15</v>
      </c>
      <c r="N1106" s="26"/>
      <c r="O1106" s="26"/>
      <c r="P1106" s="26">
        <f t="shared" si="88"/>
        <v>68640</v>
      </c>
      <c r="Q1106" s="26"/>
      <c r="R1106" s="26"/>
      <c r="S1106" s="26">
        <f t="shared" si="89"/>
        <v>49323.82</v>
      </c>
      <c r="T1106" s="26"/>
      <c r="U1106" s="166">
        <f t="shared" si="90"/>
        <v>0.55275932400932404</v>
      </c>
      <c r="V1106" s="229"/>
    </row>
    <row r="1107" spans="1:22">
      <c r="A1107" s="23"/>
      <c r="B1107" s="494" t="s">
        <v>85</v>
      </c>
      <c r="C1107" s="495"/>
      <c r="D1107" s="495"/>
      <c r="E1107" s="495"/>
      <c r="F1107" s="496"/>
      <c r="G1107" s="478">
        <v>34500</v>
      </c>
      <c r="H1107" s="479"/>
      <c r="I1107" s="26"/>
      <c r="J1107" s="26">
        <v>0</v>
      </c>
      <c r="K1107" s="26"/>
      <c r="L1107" s="26"/>
      <c r="M1107" s="148">
        <v>1990.29</v>
      </c>
      <c r="N1107" s="26"/>
      <c r="O1107" s="26"/>
      <c r="P1107" s="26">
        <f t="shared" si="88"/>
        <v>34500</v>
      </c>
      <c r="Q1107" s="26"/>
      <c r="R1107" s="26"/>
      <c r="S1107" s="26">
        <f t="shared" si="89"/>
        <v>34500</v>
      </c>
      <c r="T1107" s="26"/>
      <c r="U1107" s="166">
        <f t="shared" si="90"/>
        <v>1</v>
      </c>
      <c r="V1107" s="229"/>
    </row>
    <row r="1108" spans="1:22" ht="15" customHeight="1">
      <c r="A1108" s="23"/>
      <c r="B1108" s="494" t="s">
        <v>87</v>
      </c>
      <c r="C1108" s="495"/>
      <c r="D1108" s="495"/>
      <c r="E1108" s="495"/>
      <c r="F1108" s="496"/>
      <c r="G1108" s="478">
        <v>14820</v>
      </c>
      <c r="H1108" s="479"/>
      <c r="I1108" s="26"/>
      <c r="J1108" s="26">
        <v>0</v>
      </c>
      <c r="K1108" s="26"/>
      <c r="L1108" s="26"/>
      <c r="M1108" s="150">
        <v>0</v>
      </c>
      <c r="N1108" s="26"/>
      <c r="O1108" s="26"/>
      <c r="P1108" s="26">
        <f t="shared" si="88"/>
        <v>14820</v>
      </c>
      <c r="Q1108" s="26"/>
      <c r="R1108" s="26"/>
      <c r="S1108" s="26">
        <f t="shared" si="89"/>
        <v>14820</v>
      </c>
      <c r="T1108" s="26"/>
      <c r="U1108" s="166">
        <f t="shared" si="90"/>
        <v>1</v>
      </c>
      <c r="V1108" s="229"/>
    </row>
    <row r="1109" spans="1:22" ht="15.75" customHeight="1" thickBot="1">
      <c r="A1109" s="23"/>
      <c r="B1109" s="494" t="s">
        <v>86</v>
      </c>
      <c r="C1109" s="495"/>
      <c r="D1109" s="495"/>
      <c r="E1109" s="495"/>
      <c r="F1109" s="496"/>
      <c r="G1109" s="478">
        <v>44460</v>
      </c>
      <c r="H1109" s="479"/>
      <c r="I1109" s="26"/>
      <c r="J1109" s="26">
        <v>0</v>
      </c>
      <c r="K1109" s="26"/>
      <c r="L1109" s="26"/>
      <c r="M1109" s="26">
        <v>0</v>
      </c>
      <c r="N1109" s="26"/>
      <c r="O1109" s="26"/>
      <c r="P1109" s="26">
        <f t="shared" si="88"/>
        <v>44460</v>
      </c>
      <c r="Q1109" s="26"/>
      <c r="R1109" s="26"/>
      <c r="S1109" s="26">
        <f t="shared" si="89"/>
        <v>0</v>
      </c>
      <c r="T1109" s="26"/>
      <c r="U1109" s="166">
        <f t="shared" si="90"/>
        <v>0</v>
      </c>
      <c r="V1109" s="229"/>
    </row>
    <row r="1110" spans="1:22" s="168" customFormat="1" ht="12.75" thickBot="1">
      <c r="A1110" s="167"/>
      <c r="B1110" s="343" t="s">
        <v>22</v>
      </c>
      <c r="C1110" s="344"/>
      <c r="D1110" s="344"/>
      <c r="E1110" s="344"/>
      <c r="F1110" s="345"/>
      <c r="G1110" s="346">
        <f>+G1085+G1099+G1103</f>
        <v>1344927.5</v>
      </c>
      <c r="H1110" s="347"/>
      <c r="I1110" s="171"/>
      <c r="J1110" s="171">
        <f>+J1085+J1099+J1103</f>
        <v>53141.8</v>
      </c>
      <c r="K1110" s="171"/>
      <c r="L1110" s="171"/>
      <c r="M1110" s="171">
        <f>+M1085+M1099+M1103</f>
        <v>45042.619999999995</v>
      </c>
      <c r="N1110" s="171"/>
      <c r="O1110" s="171"/>
      <c r="P1110" s="171">
        <f>+P1085+P1099+P1103</f>
        <v>1207563</v>
      </c>
      <c r="Q1110" s="171"/>
      <c r="R1110" s="171"/>
      <c r="S1110" s="171">
        <f>+S1085+S1099+S1103</f>
        <v>975133.63000000012</v>
      </c>
      <c r="T1110" s="147"/>
      <c r="U1110" s="170">
        <f t="shared" si="81"/>
        <v>0.72504549873506197</v>
      </c>
    </row>
    <row r="1111" spans="1:22" ht="15.75" thickBot="1">
      <c r="C1111" s="27"/>
      <c r="I1111" s="28"/>
      <c r="L1111" s="28"/>
      <c r="N1111" s="28"/>
      <c r="U1111" s="28"/>
    </row>
    <row r="1112" spans="1:22" ht="15.75" thickBot="1">
      <c r="B1112" s="311" t="s">
        <v>32</v>
      </c>
      <c r="C1112" s="312"/>
      <c r="D1112" s="312"/>
      <c r="E1112" s="312"/>
      <c r="F1112" s="312"/>
      <c r="G1112" s="312"/>
      <c r="H1112" s="312"/>
      <c r="I1112" s="312"/>
      <c r="J1112" s="312"/>
      <c r="K1112" s="312"/>
      <c r="L1112" s="312"/>
      <c r="M1112" s="312"/>
      <c r="N1112" s="312"/>
      <c r="O1112" s="312"/>
      <c r="P1112" s="312"/>
      <c r="Q1112" s="312"/>
      <c r="R1112" s="312"/>
      <c r="S1112" s="312"/>
      <c r="T1112" s="312"/>
      <c r="U1112" s="313"/>
      <c r="V1112" s="29"/>
    </row>
    <row r="1113" spans="1:22" ht="15.75" customHeight="1" thickBot="1">
      <c r="B1113" s="314"/>
      <c r="C1113" s="315"/>
      <c r="D1113" s="318" t="s">
        <v>16</v>
      </c>
      <c r="E1113" s="319"/>
      <c r="F1113" s="319"/>
      <c r="G1113" s="319"/>
      <c r="H1113" s="319"/>
      <c r="I1113" s="320"/>
      <c r="J1113" s="318" t="s">
        <v>33</v>
      </c>
      <c r="K1113" s="319"/>
      <c r="L1113" s="319"/>
      <c r="M1113" s="319"/>
      <c r="N1113" s="319"/>
      <c r="O1113" s="320"/>
      <c r="P1113" s="318" t="s">
        <v>18</v>
      </c>
      <c r="Q1113" s="319"/>
      <c r="R1113" s="319"/>
      <c r="S1113" s="319"/>
      <c r="T1113" s="319"/>
      <c r="U1113" s="30"/>
    </row>
    <row r="1114" spans="1:22" ht="15.75" thickBot="1">
      <c r="B1114" s="316"/>
      <c r="C1114" s="317"/>
      <c r="D1114" s="321" t="s">
        <v>27</v>
      </c>
      <c r="E1114" s="322"/>
      <c r="F1114" s="322" t="s">
        <v>28</v>
      </c>
      <c r="G1114" s="322"/>
      <c r="H1114" s="323" t="s">
        <v>29</v>
      </c>
      <c r="I1114" s="324"/>
      <c r="J1114" s="321" t="s">
        <v>27</v>
      </c>
      <c r="K1114" s="322"/>
      <c r="L1114" s="322" t="s">
        <v>28</v>
      </c>
      <c r="M1114" s="322"/>
      <c r="N1114" s="323" t="s">
        <v>29</v>
      </c>
      <c r="O1114" s="324"/>
      <c r="P1114" s="321" t="s">
        <v>27</v>
      </c>
      <c r="Q1114" s="322"/>
      <c r="R1114" s="322" t="s">
        <v>28</v>
      </c>
      <c r="S1114" s="322"/>
      <c r="T1114" s="323" t="s">
        <v>29</v>
      </c>
      <c r="U1114" s="324"/>
    </row>
    <row r="1115" spans="1:22" ht="22.5" customHeight="1">
      <c r="A1115" s="23"/>
      <c r="B1115" s="325" t="s">
        <v>34</v>
      </c>
      <c r="C1115" s="326"/>
      <c r="D1115" s="327"/>
      <c r="E1115" s="328"/>
      <c r="F1115" s="328">
        <f>+G1099+G1085</f>
        <v>886101</v>
      </c>
      <c r="G1115" s="328"/>
      <c r="H1115" s="328"/>
      <c r="I1115" s="329"/>
      <c r="J1115" s="327"/>
      <c r="K1115" s="328"/>
      <c r="L1115" s="328">
        <f>+M1085+M1099</f>
        <v>27736.829999999998</v>
      </c>
      <c r="M1115" s="328"/>
      <c r="N1115" s="328"/>
      <c r="O1115" s="329"/>
      <c r="P1115" s="327"/>
      <c r="Q1115" s="328"/>
      <c r="R1115" s="328">
        <f>+S1085+S1099</f>
        <v>778842.68</v>
      </c>
      <c r="S1115" s="328"/>
      <c r="T1115" s="328"/>
      <c r="U1115" s="329"/>
    </row>
    <row r="1116" spans="1:22" ht="24.75" customHeight="1" thickBot="1">
      <c r="A1116" s="4"/>
      <c r="B1116" s="303" t="s">
        <v>35</v>
      </c>
      <c r="C1116" s="304"/>
      <c r="D1116" s="305"/>
      <c r="E1116" s="306"/>
      <c r="F1116" s="306">
        <f>+G1103</f>
        <v>458826.5</v>
      </c>
      <c r="G1116" s="306"/>
      <c r="H1116" s="306"/>
      <c r="I1116" s="307"/>
      <c r="J1116" s="305"/>
      <c r="K1116" s="306"/>
      <c r="L1116" s="306">
        <f>+M1103</f>
        <v>17305.79</v>
      </c>
      <c r="M1116" s="306"/>
      <c r="N1116" s="306"/>
      <c r="O1116" s="307"/>
      <c r="P1116" s="305"/>
      <c r="Q1116" s="306"/>
      <c r="R1116" s="306">
        <f>+S1103</f>
        <v>196290.95</v>
      </c>
      <c r="S1116" s="306"/>
      <c r="T1116" s="306"/>
      <c r="U1116" s="307"/>
    </row>
    <row r="1117" spans="1:22" ht="15.75" thickBot="1">
      <c r="A1117" s="23"/>
      <c r="B1117" s="31" t="s">
        <v>22</v>
      </c>
      <c r="C1117" s="32"/>
      <c r="D1117" s="308"/>
      <c r="E1117" s="309"/>
      <c r="F1117" s="309">
        <f>SUM(F1115:F1116)</f>
        <v>1344927.5</v>
      </c>
      <c r="G1117" s="309"/>
      <c r="H1117" s="309"/>
      <c r="I1117" s="310"/>
      <c r="J1117" s="308"/>
      <c r="K1117" s="309"/>
      <c r="L1117" s="309">
        <f>SUM(L1115:L1116)</f>
        <v>45042.619999999995</v>
      </c>
      <c r="M1117" s="309"/>
      <c r="N1117" s="309"/>
      <c r="O1117" s="310"/>
      <c r="P1117" s="308"/>
      <c r="Q1117" s="309"/>
      <c r="R1117" s="309">
        <f>SUM(R1115:R1116)</f>
        <v>975133.63000000012</v>
      </c>
      <c r="S1117" s="309"/>
      <c r="T1117" s="309"/>
      <c r="U1117" s="310"/>
    </row>
    <row r="1118" spans="1:22">
      <c r="A1118" s="23"/>
      <c r="B1118" s="134"/>
      <c r="C1118" s="134"/>
      <c r="D1118" s="134"/>
      <c r="E1118" s="134"/>
      <c r="F1118" s="129"/>
      <c r="G1118" s="129"/>
      <c r="H1118" s="130"/>
      <c r="I1118" s="130"/>
      <c r="J1118" s="129"/>
      <c r="K1118" s="129"/>
      <c r="L1118" s="129"/>
      <c r="M1118" s="130"/>
      <c r="N1118" s="129"/>
      <c r="O1118" s="130"/>
      <c r="P1118" s="130"/>
      <c r="Q1118" s="129"/>
      <c r="R1118" s="23"/>
      <c r="S1118" s="228"/>
      <c r="T1118" s="23"/>
      <c r="U1118" s="23"/>
    </row>
    <row r="1119" spans="1:22" ht="15.75" customHeight="1" thickBot="1">
      <c r="A1119" s="23"/>
      <c r="G1119" s="129"/>
      <c r="H1119" s="129"/>
      <c r="I1119" s="129"/>
      <c r="J1119" s="129"/>
      <c r="K1119" s="129"/>
      <c r="L1119" s="129"/>
      <c r="M1119" s="227"/>
      <c r="N1119" s="129"/>
      <c r="O1119" s="129"/>
      <c r="P1119" s="129"/>
      <c r="Q1119" s="129"/>
      <c r="R1119" s="228"/>
      <c r="S1119" s="23"/>
      <c r="T1119" s="23"/>
      <c r="U1119" s="23"/>
    </row>
    <row r="1120" spans="1:22" ht="15.75" thickBot="1">
      <c r="B1120" s="480" t="s">
        <v>36</v>
      </c>
      <c r="C1120" s="481"/>
      <c r="D1120" s="481"/>
      <c r="E1120" s="316"/>
      <c r="F1120" s="482"/>
      <c r="G1120" s="482"/>
      <c r="H1120" s="482"/>
      <c r="I1120" s="482"/>
      <c r="J1120" s="482"/>
      <c r="K1120" s="482"/>
      <c r="L1120" s="482"/>
      <c r="M1120" s="482"/>
      <c r="N1120" s="482"/>
      <c r="O1120" s="482"/>
      <c r="P1120" s="482"/>
      <c r="Q1120" s="482"/>
      <c r="R1120" s="482"/>
      <c r="S1120" s="482"/>
      <c r="T1120" s="482"/>
      <c r="U1120" s="482"/>
    </row>
    <row r="1121" spans="2:21">
      <c r="B1121" s="483"/>
      <c r="C1121" s="484"/>
      <c r="D1121" s="484"/>
      <c r="E1121" s="484"/>
      <c r="F1121" s="484"/>
      <c r="G1121" s="484"/>
      <c r="H1121" s="484"/>
      <c r="I1121" s="484"/>
      <c r="J1121" s="484"/>
      <c r="K1121" s="484"/>
      <c r="L1121" s="484"/>
      <c r="M1121" s="484"/>
      <c r="N1121" s="484"/>
      <c r="O1121" s="484"/>
      <c r="P1121" s="484"/>
      <c r="Q1121" s="484"/>
      <c r="R1121" s="484"/>
      <c r="S1121" s="484"/>
      <c r="T1121" s="484"/>
      <c r="U1121" s="485"/>
    </row>
    <row r="1122" spans="2:21">
      <c r="B1122" s="486"/>
      <c r="C1122" s="487"/>
      <c r="D1122" s="487"/>
      <c r="E1122" s="487"/>
      <c r="F1122" s="487"/>
      <c r="G1122" s="487"/>
      <c r="H1122" s="487"/>
      <c r="I1122" s="487"/>
      <c r="J1122" s="487"/>
      <c r="K1122" s="487"/>
      <c r="L1122" s="487"/>
      <c r="M1122" s="487"/>
      <c r="N1122" s="487"/>
      <c r="O1122" s="487"/>
      <c r="P1122" s="487"/>
      <c r="Q1122" s="487"/>
      <c r="R1122" s="487"/>
      <c r="S1122" s="487"/>
      <c r="T1122" s="487"/>
      <c r="U1122" s="488"/>
    </row>
    <row r="1123" spans="2:21">
      <c r="B1123" s="486"/>
      <c r="C1123" s="487"/>
      <c r="D1123" s="487"/>
      <c r="E1123" s="487"/>
      <c r="F1123" s="487"/>
      <c r="G1123" s="487"/>
      <c r="H1123" s="487"/>
      <c r="I1123" s="487"/>
      <c r="J1123" s="487"/>
      <c r="K1123" s="487"/>
      <c r="L1123" s="487"/>
      <c r="M1123" s="487"/>
      <c r="N1123" s="487"/>
      <c r="O1123" s="487"/>
      <c r="P1123" s="487"/>
      <c r="Q1123" s="487"/>
      <c r="R1123" s="487"/>
      <c r="S1123" s="487"/>
      <c r="T1123" s="487"/>
      <c r="U1123" s="488"/>
    </row>
    <row r="1124" spans="2:21">
      <c r="B1124" s="486"/>
      <c r="C1124" s="487"/>
      <c r="D1124" s="487"/>
      <c r="E1124" s="487"/>
      <c r="F1124" s="487"/>
      <c r="G1124" s="487"/>
      <c r="H1124" s="487"/>
      <c r="I1124" s="487"/>
      <c r="J1124" s="487"/>
      <c r="K1124" s="487"/>
      <c r="L1124" s="487"/>
      <c r="M1124" s="487"/>
      <c r="N1124" s="487"/>
      <c r="O1124" s="487"/>
      <c r="P1124" s="487"/>
      <c r="Q1124" s="487"/>
      <c r="R1124" s="487"/>
      <c r="S1124" s="487"/>
      <c r="T1124" s="487"/>
      <c r="U1124" s="488"/>
    </row>
    <row r="1125" spans="2:21">
      <c r="B1125" s="486"/>
      <c r="C1125" s="487"/>
      <c r="D1125" s="487"/>
      <c r="E1125" s="487"/>
      <c r="F1125" s="487"/>
      <c r="G1125" s="487"/>
      <c r="H1125" s="487"/>
      <c r="I1125" s="487"/>
      <c r="J1125" s="487"/>
      <c r="K1125" s="487"/>
      <c r="L1125" s="487"/>
      <c r="M1125" s="487"/>
      <c r="N1125" s="487"/>
      <c r="O1125" s="487"/>
      <c r="P1125" s="487"/>
      <c r="Q1125" s="487"/>
      <c r="R1125" s="487"/>
      <c r="S1125" s="487"/>
      <c r="T1125" s="487"/>
      <c r="U1125" s="488"/>
    </row>
    <row r="1126" spans="2:21">
      <c r="B1126" s="486"/>
      <c r="C1126" s="487"/>
      <c r="D1126" s="487"/>
      <c r="E1126" s="487"/>
      <c r="F1126" s="487"/>
      <c r="G1126" s="487"/>
      <c r="H1126" s="487"/>
      <c r="I1126" s="487"/>
      <c r="J1126" s="487"/>
      <c r="K1126" s="487"/>
      <c r="L1126" s="487"/>
      <c r="M1126" s="487"/>
      <c r="N1126" s="487"/>
      <c r="O1126" s="487"/>
      <c r="P1126" s="487"/>
      <c r="Q1126" s="487"/>
      <c r="R1126" s="487"/>
      <c r="S1126" s="487"/>
      <c r="T1126" s="487"/>
      <c r="U1126" s="488"/>
    </row>
    <row r="1127" spans="2:21" ht="15.75" thickBot="1">
      <c r="B1127" s="489"/>
      <c r="C1127" s="490"/>
      <c r="D1127" s="490"/>
      <c r="E1127" s="490"/>
      <c r="F1127" s="490"/>
      <c r="G1127" s="490"/>
      <c r="H1127" s="490"/>
      <c r="I1127" s="490"/>
      <c r="J1127" s="490"/>
      <c r="K1127" s="490"/>
      <c r="L1127" s="490"/>
      <c r="M1127" s="490"/>
      <c r="N1127" s="490"/>
      <c r="O1127" s="490"/>
      <c r="P1127" s="490"/>
      <c r="Q1127" s="490"/>
      <c r="R1127" s="490"/>
      <c r="S1127" s="490"/>
      <c r="T1127" s="490"/>
      <c r="U1127" s="491"/>
    </row>
    <row r="1128" spans="2:21">
      <c r="B1128" s="138"/>
      <c r="C1128" s="138"/>
      <c r="D1128" s="138"/>
      <c r="E1128" s="138"/>
      <c r="F1128" s="138"/>
      <c r="G1128" s="138"/>
      <c r="H1128" s="138"/>
      <c r="I1128" s="138"/>
      <c r="J1128" s="138"/>
      <c r="K1128" s="138"/>
      <c r="L1128" s="138"/>
      <c r="M1128" s="138"/>
      <c r="N1128" s="138"/>
      <c r="O1128" s="138"/>
      <c r="P1128" s="138"/>
      <c r="Q1128" s="138"/>
      <c r="R1128" s="138"/>
      <c r="S1128" s="138"/>
      <c r="T1128" s="138"/>
      <c r="U1128" s="138"/>
    </row>
    <row r="1129" spans="2:21">
      <c r="B1129" s="23"/>
      <c r="G1129" s="35"/>
      <c r="H1129" s="35"/>
      <c r="N1129" s="35"/>
      <c r="P1129" s="35"/>
    </row>
    <row r="1130" spans="2:21">
      <c r="H1130" s="36"/>
      <c r="I1130" s="626" t="s">
        <v>37</v>
      </c>
      <c r="J1130" s="626"/>
      <c r="K1130" s="626"/>
      <c r="L1130" s="626"/>
      <c r="M1130" s="626"/>
      <c r="N1130" s="626"/>
      <c r="Q1130" s="626" t="s">
        <v>38</v>
      </c>
      <c r="R1130" s="626"/>
      <c r="S1130" s="626"/>
      <c r="T1130" s="626"/>
      <c r="U1130" s="626"/>
    </row>
    <row r="1131" spans="2:21">
      <c r="B1131" s="642" t="s">
        <v>39</v>
      </c>
      <c r="C1131" s="642"/>
      <c r="D1131" s="642"/>
      <c r="E1131" s="642"/>
      <c r="F1131" s="642"/>
      <c r="G1131" s="37"/>
      <c r="H1131" s="37"/>
      <c r="I1131" s="627"/>
      <c r="J1131" s="627"/>
      <c r="K1131" s="627"/>
      <c r="L1131" s="627"/>
      <c r="M1131" s="627"/>
      <c r="N1131" s="627"/>
      <c r="O1131" s="37"/>
      <c r="P1131" s="37"/>
      <c r="Q1131" s="629" t="s">
        <v>1</v>
      </c>
      <c r="R1131" s="629"/>
      <c r="S1131" s="629"/>
      <c r="T1131" s="629"/>
      <c r="U1131" s="629"/>
    </row>
    <row r="1132" spans="2:21">
      <c r="B1132" s="629"/>
      <c r="C1132" s="629"/>
      <c r="D1132" s="629"/>
      <c r="E1132" s="629"/>
      <c r="F1132" s="629"/>
      <c r="G1132" s="137"/>
      <c r="H1132" s="137"/>
      <c r="I1132" s="627"/>
      <c r="J1132" s="627"/>
      <c r="K1132" s="627"/>
      <c r="L1132" s="627"/>
      <c r="M1132" s="627"/>
      <c r="N1132" s="627"/>
      <c r="O1132" s="137"/>
      <c r="P1132" s="137"/>
      <c r="Q1132" s="629"/>
      <c r="R1132" s="629"/>
      <c r="S1132" s="629"/>
      <c r="T1132" s="629"/>
      <c r="U1132" s="629"/>
    </row>
    <row r="1133" spans="2:21">
      <c r="B1133" s="629"/>
      <c r="C1133" s="629"/>
      <c r="D1133" s="629"/>
      <c r="E1133" s="629"/>
      <c r="F1133" s="629"/>
      <c r="G1133" s="137"/>
      <c r="H1133" s="137"/>
      <c r="I1133" s="627"/>
      <c r="J1133" s="627"/>
      <c r="K1133" s="627"/>
      <c r="L1133" s="627"/>
      <c r="M1133" s="627"/>
      <c r="N1133" s="627"/>
      <c r="O1133" s="137"/>
      <c r="P1133" s="137"/>
      <c r="Q1133" s="629"/>
      <c r="R1133" s="629"/>
      <c r="S1133" s="629"/>
      <c r="T1133" s="629"/>
      <c r="U1133" s="629"/>
    </row>
    <row r="1134" spans="2:21">
      <c r="B1134" s="629"/>
      <c r="C1134" s="629"/>
      <c r="D1134" s="629"/>
      <c r="E1134" s="629"/>
      <c r="F1134" s="629"/>
      <c r="G1134" s="137"/>
      <c r="H1134" s="137"/>
      <c r="I1134" s="627"/>
      <c r="J1134" s="627"/>
      <c r="K1134" s="627"/>
      <c r="L1134" s="627"/>
      <c r="M1134" s="627"/>
      <c r="N1134" s="627"/>
      <c r="O1134" s="137"/>
      <c r="P1134" s="137"/>
      <c r="Q1134" s="629"/>
      <c r="R1134" s="629"/>
      <c r="S1134" s="629"/>
      <c r="T1134" s="629"/>
      <c r="U1134" s="629"/>
    </row>
    <row r="1135" spans="2:21" ht="15.75" thickBot="1">
      <c r="B1135" s="482"/>
      <c r="C1135" s="482"/>
      <c r="D1135" s="482"/>
      <c r="E1135" s="482"/>
      <c r="F1135" s="482"/>
      <c r="I1135" s="628"/>
      <c r="J1135" s="628"/>
      <c r="K1135" s="628"/>
      <c r="L1135" s="628"/>
      <c r="M1135" s="628"/>
      <c r="N1135" s="628"/>
      <c r="Q1135" s="482"/>
      <c r="R1135" s="482"/>
      <c r="S1135" s="482"/>
      <c r="T1135" s="482"/>
      <c r="U1135" s="482"/>
    </row>
    <row r="1136" spans="2:21">
      <c r="B1136" s="630" t="s">
        <v>88</v>
      </c>
      <c r="C1136" s="630"/>
      <c r="D1136" s="630"/>
      <c r="E1136" s="630"/>
      <c r="F1136" s="630"/>
      <c r="I1136" s="630" t="s">
        <v>89</v>
      </c>
      <c r="J1136" s="630"/>
      <c r="K1136" s="630"/>
      <c r="L1136" s="630"/>
      <c r="M1136" s="630"/>
      <c r="N1136" s="630"/>
      <c r="Q1136" s="631" t="s">
        <v>116</v>
      </c>
      <c r="R1136" s="631"/>
      <c r="S1136" s="631"/>
      <c r="T1136" s="631"/>
      <c r="U1136" s="631"/>
    </row>
    <row r="1137" spans="2:21">
      <c r="B1137" s="637" t="s">
        <v>91</v>
      </c>
      <c r="C1137" s="637"/>
      <c r="D1137" s="637"/>
      <c r="E1137" s="637"/>
      <c r="F1137" s="637"/>
      <c r="I1137" s="632" t="s">
        <v>92</v>
      </c>
      <c r="J1137" s="632"/>
      <c r="K1137" s="632"/>
      <c r="L1137" s="632"/>
      <c r="M1137" s="632"/>
      <c r="N1137" s="632"/>
      <c r="O1137" s="151"/>
      <c r="P1137" s="151"/>
      <c r="Q1137" s="632" t="s">
        <v>93</v>
      </c>
      <c r="R1137" s="632"/>
      <c r="S1137" s="632"/>
      <c r="T1137" s="632"/>
      <c r="U1137" s="632"/>
    </row>
    <row r="1138" spans="2:21">
      <c r="B1138" s="23"/>
    </row>
    <row r="1139" spans="2:21">
      <c r="B1139" s="23"/>
      <c r="I1139" s="626" t="s">
        <v>41</v>
      </c>
      <c r="J1139" s="626"/>
      <c r="K1139" s="626"/>
      <c r="L1139" s="626"/>
      <c r="M1139" s="626"/>
      <c r="N1139" s="626"/>
    </row>
    <row r="1140" spans="2:21">
      <c r="B1140" s="302" t="s">
        <v>118</v>
      </c>
      <c r="C1140" s="302"/>
      <c r="D1140" s="302"/>
      <c r="E1140" s="302"/>
      <c r="F1140" s="302"/>
      <c r="I1140" s="302" t="s">
        <v>40</v>
      </c>
      <c r="J1140" s="302"/>
      <c r="K1140" s="302"/>
      <c r="L1140" s="302"/>
      <c r="M1140" s="302"/>
      <c r="N1140" s="302"/>
      <c r="Q1140" s="302" t="s">
        <v>42</v>
      </c>
      <c r="R1140" s="302"/>
      <c r="S1140" s="302"/>
      <c r="T1140" s="302"/>
      <c r="U1140" s="302"/>
    </row>
    <row r="1141" spans="2:21">
      <c r="B1141" s="629"/>
      <c r="C1141" s="629"/>
      <c r="D1141" s="629"/>
      <c r="E1141" s="629"/>
      <c r="F1141" s="629"/>
      <c r="I1141" s="302"/>
      <c r="J1141" s="302"/>
      <c r="K1141" s="302"/>
      <c r="L1141" s="302"/>
      <c r="M1141" s="302"/>
      <c r="N1141" s="302"/>
      <c r="Q1141" s="629"/>
      <c r="R1141" s="629"/>
      <c r="S1141" s="629"/>
      <c r="T1141" s="629"/>
      <c r="U1141" s="629"/>
    </row>
    <row r="1142" spans="2:21">
      <c r="B1142" s="629"/>
      <c r="C1142" s="629"/>
      <c r="D1142" s="629"/>
      <c r="E1142" s="629"/>
      <c r="F1142" s="629"/>
      <c r="I1142" s="302"/>
      <c r="J1142" s="302"/>
      <c r="K1142" s="302"/>
      <c r="L1142" s="302"/>
      <c r="M1142" s="302"/>
      <c r="N1142" s="302"/>
      <c r="Q1142" s="629"/>
      <c r="R1142" s="629"/>
      <c r="S1142" s="629"/>
      <c r="T1142" s="629"/>
      <c r="U1142" s="629"/>
    </row>
    <row r="1143" spans="2:21">
      <c r="B1143" s="629"/>
      <c r="C1143" s="629"/>
      <c r="D1143" s="629"/>
      <c r="E1143" s="629"/>
      <c r="F1143" s="629"/>
      <c r="I1143" s="302"/>
      <c r="J1143" s="302"/>
      <c r="K1143" s="302"/>
      <c r="L1143" s="302"/>
      <c r="M1143" s="302"/>
      <c r="N1143" s="302"/>
      <c r="Q1143" s="629"/>
      <c r="R1143" s="629"/>
      <c r="S1143" s="629"/>
      <c r="T1143" s="629"/>
      <c r="U1143" s="629"/>
    </row>
    <row r="1144" spans="2:21" ht="15.75" thickBot="1">
      <c r="B1144" s="482"/>
      <c r="C1144" s="482"/>
      <c r="D1144" s="482"/>
      <c r="E1144" s="482"/>
      <c r="F1144" s="482"/>
      <c r="G1144" s="38"/>
      <c r="H1144" s="38"/>
      <c r="I1144" s="633"/>
      <c r="J1144" s="633"/>
      <c r="K1144" s="633"/>
      <c r="L1144" s="633"/>
      <c r="M1144" s="633"/>
      <c r="N1144" s="633"/>
      <c r="O1144" s="38"/>
      <c r="P1144" s="38"/>
      <c r="Q1144" s="482"/>
      <c r="R1144" s="482"/>
      <c r="S1144" s="482"/>
      <c r="T1144" s="482"/>
      <c r="U1144" s="482"/>
    </row>
    <row r="1145" spans="2:21">
      <c r="B1145" s="630" t="s">
        <v>94</v>
      </c>
      <c r="C1145" s="630"/>
      <c r="D1145" s="630"/>
      <c r="E1145" s="630"/>
      <c r="F1145" s="630"/>
      <c r="G1145" s="152"/>
      <c r="H1145" s="152"/>
      <c r="I1145" s="630" t="s">
        <v>95</v>
      </c>
      <c r="J1145" s="630"/>
      <c r="K1145" s="630"/>
      <c r="L1145" s="630"/>
      <c r="M1145" s="630"/>
      <c r="N1145" s="630"/>
      <c r="O1145" s="38"/>
      <c r="P1145" s="38"/>
      <c r="Q1145" s="630" t="s">
        <v>96</v>
      </c>
      <c r="R1145" s="630"/>
      <c r="S1145" s="630"/>
      <c r="T1145" s="630"/>
      <c r="U1145" s="630"/>
    </row>
    <row r="1146" spans="2:21" s="268" customFormat="1" ht="31.5" customHeight="1">
      <c r="B1146" s="610" t="s">
        <v>97</v>
      </c>
      <c r="C1146" s="610"/>
      <c r="D1146" s="610"/>
      <c r="E1146" s="610"/>
      <c r="F1146" s="610"/>
      <c r="I1146" s="610" t="s">
        <v>98</v>
      </c>
      <c r="J1146" s="610"/>
      <c r="K1146" s="610"/>
      <c r="L1146" s="610"/>
      <c r="M1146" s="610"/>
      <c r="N1146" s="610"/>
      <c r="Q1146" s="610" t="s">
        <v>99</v>
      </c>
      <c r="R1146" s="610"/>
      <c r="S1146" s="610"/>
      <c r="T1146" s="610"/>
      <c r="U1146" s="610"/>
    </row>
    <row r="1147" spans="2:21">
      <c r="B1147" s="23"/>
    </row>
    <row r="1152" spans="2:21">
      <c r="F1152" s="1"/>
      <c r="G1152" s="1"/>
      <c r="H1152" s="1"/>
      <c r="I1152" s="1"/>
      <c r="J1152" s="1"/>
      <c r="K1152" s="1"/>
      <c r="L1152" s="1"/>
      <c r="M1152" s="1"/>
      <c r="N1152" s="1"/>
      <c r="O1152" s="1"/>
    </row>
    <row r="1153" spans="2:21">
      <c r="F1153" s="1"/>
      <c r="G1153" s="1"/>
      <c r="H1153" s="1"/>
      <c r="I1153" s="1"/>
      <c r="J1153" s="1"/>
      <c r="K1153" s="1"/>
      <c r="L1153" s="1"/>
      <c r="M1153" s="1"/>
      <c r="N1153" s="1"/>
      <c r="O1153" s="1"/>
    </row>
    <row r="1154" spans="2:21">
      <c r="F1154" s="1"/>
      <c r="G1154" s="1"/>
      <c r="H1154" s="1"/>
      <c r="I1154" s="1"/>
      <c r="J1154" s="1"/>
      <c r="K1154" s="1"/>
      <c r="L1154" s="1"/>
      <c r="M1154" s="1"/>
      <c r="N1154" s="1"/>
      <c r="O1154" s="1"/>
    </row>
    <row r="1155" spans="2:21">
      <c r="F1155" s="1"/>
      <c r="G1155" s="1"/>
      <c r="H1155" s="1"/>
      <c r="I1155" s="1"/>
      <c r="J1155" s="1"/>
      <c r="K1155" s="1"/>
      <c r="L1155" s="1"/>
      <c r="M1155" s="1"/>
      <c r="N1155" s="1"/>
      <c r="O1155" s="1"/>
    </row>
    <row r="1156" spans="2:21">
      <c r="F1156" s="1"/>
      <c r="G1156" s="1"/>
      <c r="H1156" s="1"/>
      <c r="I1156" s="1"/>
      <c r="J1156" s="1"/>
      <c r="K1156" s="1"/>
      <c r="L1156" s="1"/>
      <c r="M1156" s="1"/>
      <c r="N1156" s="1"/>
      <c r="O1156" s="1"/>
    </row>
    <row r="1157" spans="2:21" ht="15" customHeight="1">
      <c r="F1157" s="1"/>
      <c r="G1157" s="1"/>
      <c r="H1157" s="1"/>
      <c r="I1157" s="1"/>
      <c r="J1157" s="1"/>
      <c r="K1157" s="1"/>
      <c r="L1157" s="1"/>
      <c r="M1157" s="1"/>
      <c r="N1157" s="1"/>
      <c r="O1157" s="1"/>
    </row>
    <row r="1158" spans="2:21" ht="15" customHeight="1">
      <c r="B1158" s="446" t="s">
        <v>0</v>
      </c>
      <c r="C1158" s="446"/>
      <c r="D1158" s="446"/>
      <c r="E1158" s="446"/>
      <c r="F1158" s="446"/>
      <c r="G1158" s="446"/>
      <c r="H1158" s="446"/>
      <c r="I1158" s="446"/>
      <c r="J1158" s="446"/>
      <c r="K1158" s="446"/>
      <c r="L1158" s="446"/>
      <c r="M1158" s="446"/>
      <c r="N1158" s="446"/>
      <c r="O1158" s="446"/>
      <c r="P1158" s="446"/>
      <c r="Q1158" s="446"/>
      <c r="R1158" s="446"/>
      <c r="S1158" s="446"/>
      <c r="T1158" s="446"/>
      <c r="U1158" s="446"/>
    </row>
    <row r="1159" spans="2:21" ht="15" customHeight="1">
      <c r="B1159" s="172"/>
      <c r="C1159" s="172"/>
      <c r="D1159" s="172"/>
      <c r="E1159" s="172"/>
      <c r="F1159" s="172"/>
      <c r="G1159" s="172"/>
      <c r="H1159" s="172"/>
      <c r="I1159" s="172"/>
      <c r="J1159" s="172"/>
      <c r="K1159" s="172"/>
      <c r="L1159" s="172"/>
      <c r="M1159" s="172"/>
      <c r="N1159" s="172"/>
      <c r="O1159" s="172"/>
      <c r="P1159" s="172"/>
      <c r="Q1159" s="172"/>
      <c r="R1159" s="172"/>
      <c r="S1159" s="172"/>
      <c r="T1159" s="172"/>
      <c r="U1159" s="172"/>
    </row>
    <row r="1160" spans="2:21" ht="15" customHeight="1">
      <c r="B1160" s="172"/>
      <c r="C1160" s="172"/>
      <c r="D1160" s="172"/>
      <c r="E1160" s="172"/>
      <c r="F1160" s="172"/>
      <c r="G1160" s="172"/>
      <c r="H1160" s="172"/>
      <c r="I1160" s="172"/>
      <c r="J1160" s="172"/>
      <c r="K1160" s="172"/>
      <c r="L1160" s="172"/>
      <c r="M1160" s="172"/>
      <c r="N1160" s="172"/>
      <c r="O1160" s="172"/>
      <c r="P1160" s="172"/>
      <c r="Q1160" s="172"/>
      <c r="R1160" s="172"/>
      <c r="S1160" s="172"/>
      <c r="T1160" s="172"/>
      <c r="U1160" s="172"/>
    </row>
    <row r="1161" spans="2:21" ht="15.75" thickBot="1"/>
    <row r="1162" spans="2:21" ht="15" customHeight="1">
      <c r="B1162" s="415" t="s">
        <v>2</v>
      </c>
      <c r="C1162" s="416"/>
      <c r="D1162" s="416"/>
      <c r="E1162" s="416"/>
      <c r="F1162" s="653"/>
      <c r="G1162" s="466" t="s">
        <v>123</v>
      </c>
      <c r="H1162" s="467"/>
      <c r="I1162" s="467"/>
      <c r="J1162" s="467"/>
      <c r="K1162" s="467"/>
      <c r="L1162" s="467"/>
      <c r="M1162" s="467"/>
      <c r="N1162" s="467"/>
      <c r="O1162" s="467"/>
      <c r="P1162" s="467"/>
      <c r="Q1162" s="467"/>
      <c r="R1162" s="467"/>
      <c r="S1162" s="467"/>
      <c r="T1162" s="467"/>
      <c r="U1162" s="468"/>
    </row>
    <row r="1163" spans="2:21">
      <c r="B1163" s="450" t="s">
        <v>3</v>
      </c>
      <c r="C1163" s="451"/>
      <c r="D1163" s="451"/>
      <c r="E1163" s="451"/>
      <c r="F1163" s="654"/>
      <c r="G1163" s="658" t="s">
        <v>100</v>
      </c>
      <c r="H1163" s="659"/>
      <c r="I1163" s="659"/>
      <c r="J1163" s="659"/>
      <c r="K1163" s="659"/>
      <c r="L1163" s="659"/>
      <c r="M1163" s="659"/>
      <c r="N1163" s="659"/>
      <c r="O1163" s="659"/>
      <c r="P1163" s="659"/>
      <c r="Q1163" s="659"/>
      <c r="R1163" s="659"/>
      <c r="S1163" s="659"/>
      <c r="T1163" s="659"/>
      <c r="U1163" s="660"/>
    </row>
    <row r="1164" spans="2:21">
      <c r="B1164" s="415" t="s">
        <v>4</v>
      </c>
      <c r="C1164" s="416"/>
      <c r="D1164" s="416"/>
      <c r="E1164" s="416"/>
      <c r="F1164" s="653"/>
      <c r="G1164" s="655" t="s">
        <v>43</v>
      </c>
      <c r="H1164" s="656"/>
      <c r="I1164" s="656"/>
      <c r="J1164" s="656"/>
      <c r="K1164" s="656"/>
      <c r="L1164" s="656"/>
      <c r="M1164" s="656"/>
      <c r="N1164" s="656"/>
      <c r="O1164" s="656"/>
      <c r="P1164" s="656"/>
      <c r="Q1164" s="656"/>
      <c r="R1164" s="656"/>
      <c r="S1164" s="656"/>
      <c r="T1164" s="656"/>
      <c r="U1164" s="657"/>
    </row>
    <row r="1165" spans="2:21">
      <c r="B1165" s="415" t="s">
        <v>5</v>
      </c>
      <c r="C1165" s="416"/>
      <c r="D1165" s="416"/>
      <c r="E1165" s="416"/>
      <c r="F1165" s="653"/>
      <c r="G1165" s="655" t="s">
        <v>44</v>
      </c>
      <c r="H1165" s="656"/>
      <c r="I1165" s="656"/>
      <c r="J1165" s="656"/>
      <c r="K1165" s="656"/>
      <c r="L1165" s="656"/>
      <c r="M1165" s="656"/>
      <c r="N1165" s="656"/>
      <c r="O1165" s="656"/>
      <c r="P1165" s="656"/>
      <c r="Q1165" s="656"/>
      <c r="R1165" s="656"/>
      <c r="S1165" s="656"/>
      <c r="T1165" s="656"/>
      <c r="U1165" s="657"/>
    </row>
    <row r="1166" spans="2:21">
      <c r="B1166" s="415" t="s">
        <v>6</v>
      </c>
      <c r="C1166" s="416"/>
      <c r="D1166" s="416"/>
      <c r="E1166" s="416"/>
      <c r="F1166" s="653"/>
      <c r="G1166" s="677" t="s">
        <v>7</v>
      </c>
      <c r="H1166" s="665"/>
      <c r="I1166" s="661"/>
      <c r="J1166" s="662"/>
      <c r="K1166" s="662"/>
      <c r="L1166" s="663"/>
      <c r="M1166" s="173" t="s">
        <v>8</v>
      </c>
      <c r="N1166" s="661">
        <v>1344927.5</v>
      </c>
      <c r="O1166" s="662"/>
      <c r="P1166" s="662"/>
      <c r="Q1166" s="663"/>
      <c r="R1166" s="664" t="s">
        <v>9</v>
      </c>
      <c r="S1166" s="665"/>
      <c r="T1166" s="661"/>
      <c r="U1166" s="666"/>
    </row>
    <row r="1167" spans="2:21">
      <c r="B1167" s="415" t="s">
        <v>10</v>
      </c>
      <c r="C1167" s="416"/>
      <c r="D1167" s="416"/>
      <c r="E1167" s="416"/>
      <c r="F1167" s="653"/>
      <c r="G1167" s="671" t="s">
        <v>7</v>
      </c>
      <c r="H1167" s="678"/>
      <c r="I1167" s="661"/>
      <c r="J1167" s="662"/>
      <c r="K1167" s="662"/>
      <c r="L1167" s="663"/>
      <c r="M1167" s="173" t="s">
        <v>8</v>
      </c>
      <c r="N1167" s="667">
        <v>1344927.5</v>
      </c>
      <c r="O1167" s="668"/>
      <c r="P1167" s="668"/>
      <c r="Q1167" s="669"/>
      <c r="R1167" s="670"/>
      <c r="S1167" s="671"/>
      <c r="T1167" s="671"/>
      <c r="U1167" s="672"/>
    </row>
    <row r="1168" spans="2:21" ht="15.75" thickBot="1">
      <c r="B1168" s="415" t="s">
        <v>11</v>
      </c>
      <c r="C1168" s="416"/>
      <c r="D1168" s="416"/>
      <c r="E1168" s="416"/>
      <c r="F1168" s="653"/>
      <c r="G1168" s="679" t="s">
        <v>117</v>
      </c>
      <c r="H1168" s="680"/>
      <c r="I1168" s="680"/>
      <c r="J1168" s="680"/>
      <c r="K1168" s="680"/>
      <c r="L1168" s="680"/>
      <c r="M1168" s="680"/>
      <c r="N1168" s="680"/>
      <c r="O1168" s="680"/>
      <c r="P1168" s="680"/>
      <c r="Q1168" s="680"/>
      <c r="R1168" s="680"/>
      <c r="S1168" s="680"/>
      <c r="T1168" s="680"/>
      <c r="U1168" s="681"/>
    </row>
    <row r="1169" spans="2:22" ht="15.75" thickBot="1">
      <c r="B1169" s="420" t="s">
        <v>12</v>
      </c>
      <c r="C1169" s="421"/>
      <c r="D1169" s="421"/>
      <c r="E1169" s="421"/>
      <c r="F1169" s="673"/>
      <c r="G1169" s="674" t="s">
        <v>64</v>
      </c>
      <c r="H1169" s="675"/>
      <c r="I1169" s="675"/>
      <c r="J1169" s="675"/>
      <c r="K1169" s="675"/>
      <c r="L1169" s="675"/>
      <c r="M1169" s="675"/>
      <c r="N1169" s="675"/>
      <c r="O1169" s="675"/>
      <c r="P1169" s="675"/>
      <c r="Q1169" s="675"/>
      <c r="R1169" s="675"/>
      <c r="S1169" s="675"/>
      <c r="T1169" s="675"/>
      <c r="U1169" s="676"/>
    </row>
    <row r="1170" spans="2:22" ht="15.75" thickBot="1">
      <c r="B1170" s="425"/>
      <c r="C1170" s="425"/>
      <c r="D1170" s="425"/>
      <c r="E1170" s="425"/>
      <c r="F1170" s="425"/>
      <c r="G1170" s="425"/>
      <c r="H1170" s="425"/>
      <c r="I1170" s="425"/>
      <c r="J1170" s="425"/>
      <c r="K1170" s="425"/>
      <c r="L1170" s="425"/>
      <c r="M1170" s="425"/>
      <c r="N1170" s="425"/>
      <c r="O1170" s="425"/>
      <c r="P1170" s="425"/>
      <c r="Q1170" s="425"/>
      <c r="R1170" s="425"/>
      <c r="S1170" s="425"/>
      <c r="T1170" s="425"/>
      <c r="U1170" s="425"/>
    </row>
    <row r="1171" spans="2:22" ht="16.5" thickBot="1">
      <c r="B1171" s="376" t="s">
        <v>13</v>
      </c>
      <c r="C1171" s="377"/>
      <c r="D1171" s="378"/>
      <c r="E1171" s="377" t="s">
        <v>14</v>
      </c>
      <c r="F1171" s="378"/>
      <c r="G1171" s="382" t="s">
        <v>15</v>
      </c>
      <c r="H1171" s="383"/>
      <c r="I1171" s="383"/>
      <c r="J1171" s="383"/>
      <c r="K1171" s="383"/>
      <c r="L1171" s="383"/>
      <c r="M1171" s="383"/>
      <c r="N1171" s="383"/>
      <c r="O1171" s="383"/>
      <c r="P1171" s="383"/>
      <c r="Q1171" s="383"/>
      <c r="R1171" s="383"/>
      <c r="S1171" s="383"/>
      <c r="T1171" s="383"/>
      <c r="U1171" s="384"/>
    </row>
    <row r="1172" spans="2:22" ht="15.75" thickBot="1">
      <c r="B1172" s="379"/>
      <c r="C1172" s="380"/>
      <c r="D1172" s="381"/>
      <c r="E1172" s="380"/>
      <c r="F1172" s="381"/>
      <c r="G1172" s="385" t="s">
        <v>16</v>
      </c>
      <c r="H1172" s="386"/>
      <c r="I1172" s="394" t="s">
        <v>17</v>
      </c>
      <c r="J1172" s="395"/>
      <c r="K1172" s="395"/>
      <c r="L1172" s="395"/>
      <c r="M1172" s="395"/>
      <c r="N1172" s="396"/>
      <c r="O1172" s="431" t="s">
        <v>18</v>
      </c>
      <c r="P1172" s="432"/>
      <c r="Q1172" s="432"/>
      <c r="R1172" s="432"/>
      <c r="S1172" s="432"/>
      <c r="T1172" s="432"/>
      <c r="U1172" s="433"/>
    </row>
    <row r="1173" spans="2:22">
      <c r="B1173" s="379"/>
      <c r="C1173" s="380"/>
      <c r="D1173" s="381"/>
      <c r="E1173" s="380"/>
      <c r="F1173" s="381"/>
      <c r="G1173" s="387"/>
      <c r="H1173" s="388"/>
      <c r="I1173" s="385" t="s">
        <v>19</v>
      </c>
      <c r="J1173" s="434"/>
      <c r="K1173" s="434"/>
      <c r="L1173" s="385" t="s">
        <v>20</v>
      </c>
      <c r="M1173" s="434"/>
      <c r="N1173" s="386"/>
      <c r="O1173" s="436" t="s">
        <v>19</v>
      </c>
      <c r="P1173" s="437"/>
      <c r="Q1173" s="437"/>
      <c r="R1173" s="385" t="s">
        <v>20</v>
      </c>
      <c r="S1173" s="434"/>
      <c r="T1173" s="434"/>
      <c r="U1173" s="399" t="s">
        <v>21</v>
      </c>
    </row>
    <row r="1174" spans="2:22" ht="15.75" thickBot="1">
      <c r="B1174" s="426"/>
      <c r="C1174" s="427"/>
      <c r="D1174" s="428"/>
      <c r="E1174" s="380"/>
      <c r="F1174" s="381"/>
      <c r="G1174" s="429"/>
      <c r="H1174" s="430"/>
      <c r="I1174" s="429"/>
      <c r="J1174" s="435"/>
      <c r="K1174" s="435"/>
      <c r="L1174" s="429"/>
      <c r="M1174" s="435"/>
      <c r="N1174" s="430"/>
      <c r="O1174" s="429"/>
      <c r="P1174" s="435"/>
      <c r="Q1174" s="435"/>
      <c r="R1174" s="429"/>
      <c r="S1174" s="435"/>
      <c r="T1174" s="435"/>
      <c r="U1174" s="400"/>
    </row>
    <row r="1175" spans="2:22">
      <c r="B1175" s="438" t="s">
        <v>45</v>
      </c>
      <c r="C1175" s="439"/>
      <c r="D1175" s="440"/>
      <c r="E1175" s="441"/>
      <c r="F1175" s="442"/>
      <c r="G1175" s="443"/>
      <c r="H1175" s="444"/>
      <c r="I1175" s="441"/>
      <c r="J1175" s="445"/>
      <c r="K1175" s="445"/>
      <c r="L1175" s="445"/>
      <c r="M1175" s="445"/>
      <c r="N1175" s="445"/>
      <c r="O1175" s="443"/>
      <c r="P1175" s="445"/>
      <c r="Q1175" s="445"/>
      <c r="R1175" s="445"/>
      <c r="S1175" s="445"/>
      <c r="T1175" s="445"/>
      <c r="U1175" s="174"/>
    </row>
    <row r="1176" spans="2:22">
      <c r="B1176" s="406" t="s">
        <v>46</v>
      </c>
      <c r="C1176" s="407"/>
      <c r="D1176" s="408"/>
      <c r="E1176" s="361" t="s">
        <v>59</v>
      </c>
      <c r="F1176" s="362"/>
      <c r="G1176" s="368">
        <v>960</v>
      </c>
      <c r="H1176" s="402"/>
      <c r="I1176" s="403">
        <v>0</v>
      </c>
      <c r="J1176" s="369"/>
      <c r="K1176" s="414"/>
      <c r="L1176" s="403">
        <v>0</v>
      </c>
      <c r="M1176" s="404"/>
      <c r="N1176" s="405"/>
      <c r="O1176" s="368">
        <f>+I1176+O1063</f>
        <v>960</v>
      </c>
      <c r="P1176" s="369"/>
      <c r="Q1176" s="369"/>
      <c r="R1176" s="369">
        <f>+L1176+R1063</f>
        <v>960</v>
      </c>
      <c r="S1176" s="369"/>
      <c r="T1176" s="369"/>
      <c r="U1176" s="175">
        <f>+R1176/G1176</f>
        <v>1</v>
      </c>
      <c r="V1176" s="229"/>
    </row>
    <row r="1177" spans="2:22">
      <c r="B1177" s="406" t="s">
        <v>47</v>
      </c>
      <c r="C1177" s="407"/>
      <c r="D1177" s="408"/>
      <c r="E1177" s="361" t="s">
        <v>60</v>
      </c>
      <c r="F1177" s="362"/>
      <c r="G1177" s="368">
        <v>120</v>
      </c>
      <c r="H1177" s="402"/>
      <c r="I1177" s="403">
        <v>0</v>
      </c>
      <c r="J1177" s="369"/>
      <c r="K1177" s="414"/>
      <c r="L1177" s="403">
        <v>0</v>
      </c>
      <c r="M1177" s="404"/>
      <c r="N1177" s="405"/>
      <c r="O1177" s="368">
        <f>+I1177+O1064</f>
        <v>120</v>
      </c>
      <c r="P1177" s="369"/>
      <c r="Q1177" s="369"/>
      <c r="R1177" s="369">
        <f>+L1177+R1064</f>
        <v>120</v>
      </c>
      <c r="S1177" s="369"/>
      <c r="T1177" s="369"/>
      <c r="U1177" s="175">
        <f>+R1177/G1177</f>
        <v>1</v>
      </c>
      <c r="V1177" s="229"/>
    </row>
    <row r="1178" spans="2:22">
      <c r="B1178" s="176" t="s">
        <v>48</v>
      </c>
      <c r="C1178" s="177"/>
      <c r="D1178" s="178"/>
      <c r="E1178" s="401" t="s">
        <v>60</v>
      </c>
      <c r="F1178" s="362"/>
      <c r="G1178" s="368">
        <v>3975</v>
      </c>
      <c r="H1178" s="402"/>
      <c r="I1178" s="403">
        <v>180</v>
      </c>
      <c r="J1178" s="404"/>
      <c r="K1178" s="402"/>
      <c r="L1178" s="403">
        <v>180</v>
      </c>
      <c r="M1178" s="404"/>
      <c r="N1178" s="405"/>
      <c r="O1178" s="368">
        <f>+I1178+O1065</f>
        <v>3795</v>
      </c>
      <c r="P1178" s="369"/>
      <c r="Q1178" s="369"/>
      <c r="R1178" s="369">
        <f>+L1178+R1065</f>
        <v>3795</v>
      </c>
      <c r="S1178" s="369"/>
      <c r="T1178" s="369"/>
      <c r="U1178" s="175">
        <f>+R1178/G1178</f>
        <v>0.95471698113207548</v>
      </c>
      <c r="V1178" s="229"/>
    </row>
    <row r="1179" spans="2:22">
      <c r="B1179" s="409" t="s">
        <v>49</v>
      </c>
      <c r="C1179" s="410"/>
      <c r="D1179" s="411"/>
      <c r="E1179" s="361"/>
      <c r="F1179" s="412"/>
      <c r="G1179" s="368"/>
      <c r="H1179" s="402"/>
      <c r="I1179" s="403"/>
      <c r="J1179" s="404"/>
      <c r="K1179" s="402"/>
      <c r="L1179" s="403"/>
      <c r="M1179" s="404"/>
      <c r="N1179" s="405"/>
      <c r="O1179" s="368"/>
      <c r="P1179" s="404"/>
      <c r="Q1179" s="413"/>
      <c r="R1179" s="369"/>
      <c r="S1179" s="404"/>
      <c r="T1179" s="413"/>
      <c r="U1179" s="175"/>
      <c r="V1179" s="229"/>
    </row>
    <row r="1180" spans="2:22">
      <c r="B1180" s="406" t="s">
        <v>50</v>
      </c>
      <c r="C1180" s="407"/>
      <c r="D1180" s="408"/>
      <c r="E1180" s="361" t="s">
        <v>60</v>
      </c>
      <c r="F1180" s="362"/>
      <c r="G1180" s="368">
        <v>120</v>
      </c>
      <c r="H1180" s="402"/>
      <c r="I1180" s="403">
        <v>0</v>
      </c>
      <c r="J1180" s="404"/>
      <c r="K1180" s="402"/>
      <c r="L1180" s="403">
        <v>0</v>
      </c>
      <c r="M1180" s="404"/>
      <c r="N1180" s="405"/>
      <c r="O1180" s="368">
        <f>+I1180+O1067</f>
        <v>120</v>
      </c>
      <c r="P1180" s="369"/>
      <c r="Q1180" s="369"/>
      <c r="R1180" s="369">
        <f>+L1180+R1067</f>
        <v>120</v>
      </c>
      <c r="S1180" s="369"/>
      <c r="T1180" s="369"/>
      <c r="U1180" s="175">
        <f>+R1180/G1180</f>
        <v>1</v>
      </c>
      <c r="V1180" s="229"/>
    </row>
    <row r="1181" spans="2:22">
      <c r="B1181" s="176" t="s">
        <v>51</v>
      </c>
      <c r="C1181" s="177"/>
      <c r="D1181" s="178"/>
      <c r="E1181" s="401" t="s">
        <v>59</v>
      </c>
      <c r="F1181" s="362"/>
      <c r="G1181" s="368">
        <v>300</v>
      </c>
      <c r="H1181" s="402"/>
      <c r="I1181" s="403">
        <v>0</v>
      </c>
      <c r="J1181" s="404"/>
      <c r="K1181" s="402"/>
      <c r="L1181" s="403">
        <v>0</v>
      </c>
      <c r="M1181" s="404"/>
      <c r="N1181" s="405"/>
      <c r="O1181" s="368">
        <f>+I1181+O1068</f>
        <v>300</v>
      </c>
      <c r="P1181" s="369"/>
      <c r="Q1181" s="369"/>
      <c r="R1181" s="369">
        <f>+L1181+R1068</f>
        <v>300</v>
      </c>
      <c r="S1181" s="369"/>
      <c r="T1181" s="369"/>
      <c r="U1181" s="175">
        <f>+R1181/G1181</f>
        <v>1</v>
      </c>
      <c r="V1181" s="229"/>
    </row>
    <row r="1182" spans="2:22">
      <c r="B1182" s="406" t="s">
        <v>52</v>
      </c>
      <c r="C1182" s="407"/>
      <c r="D1182" s="408"/>
      <c r="E1182" s="361" t="s">
        <v>59</v>
      </c>
      <c r="F1182" s="362"/>
      <c r="G1182" s="368">
        <v>1200</v>
      </c>
      <c r="H1182" s="402"/>
      <c r="I1182" s="403">
        <v>0</v>
      </c>
      <c r="J1182" s="404"/>
      <c r="K1182" s="402"/>
      <c r="L1182" s="403">
        <v>0</v>
      </c>
      <c r="M1182" s="404"/>
      <c r="N1182" s="405"/>
      <c r="O1182" s="368">
        <f>+I1182+O1069</f>
        <v>1200</v>
      </c>
      <c r="P1182" s="369"/>
      <c r="Q1182" s="369"/>
      <c r="R1182" s="369">
        <f>+L1182+R1069</f>
        <v>1200</v>
      </c>
      <c r="S1182" s="369"/>
      <c r="T1182" s="369"/>
      <c r="U1182" s="175">
        <f>+R1182/G1182</f>
        <v>1</v>
      </c>
      <c r="V1182" s="229"/>
    </row>
    <row r="1183" spans="2:22">
      <c r="B1183" s="409" t="s">
        <v>53</v>
      </c>
      <c r="C1183" s="410"/>
      <c r="D1183" s="411"/>
      <c r="E1183" s="361"/>
      <c r="F1183" s="412"/>
      <c r="G1183" s="368"/>
      <c r="H1183" s="402"/>
      <c r="I1183" s="403"/>
      <c r="J1183" s="404"/>
      <c r="K1183" s="402"/>
      <c r="L1183" s="403"/>
      <c r="M1183" s="404"/>
      <c r="N1183" s="405"/>
      <c r="O1183" s="368"/>
      <c r="P1183" s="404"/>
      <c r="Q1183" s="413"/>
      <c r="R1183" s="369"/>
      <c r="S1183" s="404"/>
      <c r="T1183" s="413"/>
      <c r="U1183" s="175"/>
      <c r="V1183" s="229"/>
    </row>
    <row r="1184" spans="2:22">
      <c r="B1184" s="406" t="s">
        <v>54</v>
      </c>
      <c r="C1184" s="407"/>
      <c r="D1184" s="408"/>
      <c r="E1184" s="361" t="s">
        <v>59</v>
      </c>
      <c r="F1184" s="362"/>
      <c r="G1184" s="368">
        <v>11104</v>
      </c>
      <c r="H1184" s="402"/>
      <c r="I1184" s="403">
        <v>0</v>
      </c>
      <c r="J1184" s="404"/>
      <c r="K1184" s="402"/>
      <c r="L1184" s="403">
        <v>0</v>
      </c>
      <c r="M1184" s="404"/>
      <c r="N1184" s="405"/>
      <c r="O1184" s="368">
        <f>+I1184+O1071</f>
        <v>11104</v>
      </c>
      <c r="P1184" s="369"/>
      <c r="Q1184" s="369"/>
      <c r="R1184" s="369">
        <f>+L1184+R1071</f>
        <v>11104</v>
      </c>
      <c r="S1184" s="369"/>
      <c r="T1184" s="369"/>
      <c r="U1184" s="175">
        <f>+R1184/G1184</f>
        <v>1</v>
      </c>
      <c r="V1184" s="229"/>
    </row>
    <row r="1185" spans="2:22">
      <c r="B1185" s="176" t="s">
        <v>55</v>
      </c>
      <c r="C1185" s="177"/>
      <c r="D1185" s="178"/>
      <c r="E1185" s="401" t="s">
        <v>60</v>
      </c>
      <c r="F1185" s="362"/>
      <c r="G1185" s="368">
        <v>555</v>
      </c>
      <c r="H1185" s="402"/>
      <c r="I1185" s="403">
        <v>0</v>
      </c>
      <c r="J1185" s="404"/>
      <c r="K1185" s="402"/>
      <c r="L1185" s="403">
        <v>0</v>
      </c>
      <c r="M1185" s="404"/>
      <c r="N1185" s="405"/>
      <c r="O1185" s="368">
        <f>+I1185+O1072</f>
        <v>555</v>
      </c>
      <c r="P1185" s="369"/>
      <c r="Q1185" s="369"/>
      <c r="R1185" s="369">
        <f>+L1185+R1072</f>
        <v>555</v>
      </c>
      <c r="S1185" s="369"/>
      <c r="T1185" s="369"/>
      <c r="U1185" s="175">
        <f>+R1185/G1185</f>
        <v>1</v>
      </c>
      <c r="V1185" s="229"/>
    </row>
    <row r="1186" spans="2:22">
      <c r="B1186" s="179" t="s">
        <v>56</v>
      </c>
      <c r="C1186" s="180"/>
      <c r="D1186" s="181"/>
      <c r="E1186" s="182"/>
      <c r="F1186" s="183"/>
      <c r="G1186" s="184"/>
      <c r="H1186" s="185"/>
      <c r="I1186" s="186"/>
      <c r="J1186" s="187"/>
      <c r="K1186" s="185"/>
      <c r="L1186" s="186"/>
      <c r="M1186" s="187"/>
      <c r="N1186" s="188"/>
      <c r="O1186" s="184"/>
      <c r="P1186" s="187"/>
      <c r="Q1186" s="189"/>
      <c r="R1186" s="190"/>
      <c r="S1186" s="187"/>
      <c r="T1186" s="189"/>
      <c r="U1186" s="175"/>
      <c r="V1186" s="229"/>
    </row>
    <row r="1187" spans="2:22">
      <c r="B1187" s="176" t="s">
        <v>56</v>
      </c>
      <c r="C1187" s="180"/>
      <c r="D1187" s="181"/>
      <c r="E1187" s="401" t="s">
        <v>60</v>
      </c>
      <c r="F1187" s="362"/>
      <c r="G1187" s="368">
        <v>12</v>
      </c>
      <c r="H1187" s="402"/>
      <c r="I1187" s="403">
        <v>1</v>
      </c>
      <c r="J1187" s="404"/>
      <c r="K1187" s="402"/>
      <c r="L1187" s="403">
        <v>1</v>
      </c>
      <c r="M1187" s="404"/>
      <c r="N1187" s="405"/>
      <c r="O1187" s="368">
        <f>+I1187+O1074</f>
        <v>11</v>
      </c>
      <c r="P1187" s="369"/>
      <c r="Q1187" s="369"/>
      <c r="R1187" s="369">
        <f>+L1187+R1074</f>
        <v>11</v>
      </c>
      <c r="S1187" s="369"/>
      <c r="T1187" s="369"/>
      <c r="U1187" s="175">
        <f>+R1187/G1187</f>
        <v>0.91666666666666663</v>
      </c>
      <c r="V1187" s="229"/>
    </row>
    <row r="1188" spans="2:22">
      <c r="B1188" s="176" t="s">
        <v>57</v>
      </c>
      <c r="C1188" s="180"/>
      <c r="D1188" s="181"/>
      <c r="E1188" s="401" t="s">
        <v>60</v>
      </c>
      <c r="F1188" s="362"/>
      <c r="G1188" s="368">
        <v>12</v>
      </c>
      <c r="H1188" s="402"/>
      <c r="I1188" s="403">
        <v>1</v>
      </c>
      <c r="J1188" s="404"/>
      <c r="K1188" s="402"/>
      <c r="L1188" s="403">
        <v>1</v>
      </c>
      <c r="M1188" s="404"/>
      <c r="N1188" s="405"/>
      <c r="O1188" s="368">
        <f>+I1188+O1075</f>
        <v>11</v>
      </c>
      <c r="P1188" s="369"/>
      <c r="Q1188" s="369"/>
      <c r="R1188" s="369">
        <f>+L1188+R1075</f>
        <v>11</v>
      </c>
      <c r="S1188" s="369"/>
      <c r="T1188" s="369"/>
      <c r="U1188" s="175">
        <f>+R1188/G1188</f>
        <v>0.91666666666666663</v>
      </c>
      <c r="V1188" s="229"/>
    </row>
    <row r="1189" spans="2:22">
      <c r="B1189" s="179" t="s">
        <v>58</v>
      </c>
      <c r="C1189" s="180"/>
      <c r="D1189" s="181"/>
      <c r="E1189" s="182"/>
      <c r="F1189" s="183"/>
      <c r="G1189" s="184"/>
      <c r="H1189" s="185"/>
      <c r="I1189" s="186"/>
      <c r="J1189" s="187"/>
      <c r="K1189" s="185"/>
      <c r="L1189" s="186"/>
      <c r="M1189" s="187"/>
      <c r="N1189" s="188"/>
      <c r="O1189" s="184"/>
      <c r="P1189" s="187"/>
      <c r="Q1189" s="189"/>
      <c r="R1189" s="190"/>
      <c r="S1189" s="187"/>
      <c r="T1189" s="189"/>
      <c r="U1189" s="175"/>
    </row>
    <row r="1190" spans="2:22" ht="15.75" thickBot="1">
      <c r="B1190" s="358" t="s">
        <v>58</v>
      </c>
      <c r="C1190" s="359"/>
      <c r="D1190" s="360"/>
      <c r="E1190" s="361" t="s">
        <v>60</v>
      </c>
      <c r="F1190" s="362"/>
      <c r="G1190" s="363">
        <v>1</v>
      </c>
      <c r="H1190" s="364"/>
      <c r="I1190" s="365">
        <v>0</v>
      </c>
      <c r="J1190" s="366"/>
      <c r="K1190" s="364"/>
      <c r="L1190" s="365">
        <v>0</v>
      </c>
      <c r="M1190" s="366"/>
      <c r="N1190" s="367"/>
      <c r="O1190" s="368">
        <f>+I1190+O1077</f>
        <v>0</v>
      </c>
      <c r="P1190" s="369"/>
      <c r="Q1190" s="369"/>
      <c r="R1190" s="369">
        <f>+L1190+R1077</f>
        <v>0</v>
      </c>
      <c r="S1190" s="369"/>
      <c r="T1190" s="369"/>
      <c r="U1190" s="175">
        <f>+R1190/G1190</f>
        <v>0</v>
      </c>
    </row>
    <row r="1191" spans="2:22" ht="15.75" thickBot="1">
      <c r="B1191" s="370"/>
      <c r="C1191" s="371"/>
      <c r="D1191" s="371"/>
      <c r="E1191" s="371"/>
      <c r="F1191" s="372"/>
      <c r="G1191" s="373"/>
      <c r="H1191" s="374"/>
      <c r="I1191" s="374"/>
      <c r="J1191" s="374"/>
      <c r="K1191" s="374"/>
      <c r="L1191" s="374"/>
      <c r="M1191" s="374"/>
      <c r="N1191" s="375"/>
      <c r="O1191" s="373"/>
      <c r="P1191" s="374"/>
      <c r="Q1191" s="374"/>
      <c r="R1191" s="374"/>
      <c r="S1191" s="374"/>
      <c r="T1191" s="374"/>
      <c r="U1191" s="375"/>
    </row>
    <row r="1192" spans="2:22" ht="15.75" thickBot="1">
      <c r="B1192" s="191"/>
      <c r="C1192" s="192"/>
      <c r="D1192" s="193"/>
      <c r="E1192" s="194"/>
      <c r="F1192" s="195"/>
      <c r="G1192" s="196"/>
      <c r="H1192" s="197"/>
      <c r="I1192" s="198"/>
      <c r="J1192" s="198"/>
      <c r="K1192" s="199"/>
      <c r="L1192" s="198"/>
      <c r="M1192" s="199"/>
      <c r="N1192" s="198"/>
      <c r="O1192" s="198"/>
      <c r="P1192" s="198"/>
      <c r="Q1192" s="198"/>
      <c r="R1192" s="199"/>
      <c r="S1192" s="198"/>
      <c r="T1192" s="196"/>
      <c r="U1192" s="198"/>
    </row>
    <row r="1193" spans="2:22" ht="16.5" thickBot="1">
      <c r="B1193" s="376" t="s">
        <v>23</v>
      </c>
      <c r="C1193" s="377"/>
      <c r="D1193" s="377"/>
      <c r="E1193" s="377"/>
      <c r="F1193" s="378"/>
      <c r="G1193" s="382" t="s">
        <v>24</v>
      </c>
      <c r="H1193" s="383"/>
      <c r="I1193" s="383"/>
      <c r="J1193" s="383"/>
      <c r="K1193" s="383"/>
      <c r="L1193" s="383"/>
      <c r="M1193" s="383"/>
      <c r="N1193" s="383"/>
      <c r="O1193" s="383"/>
      <c r="P1193" s="383"/>
      <c r="Q1193" s="383"/>
      <c r="R1193" s="383"/>
      <c r="S1193" s="383"/>
      <c r="T1193" s="383"/>
      <c r="U1193" s="384"/>
    </row>
    <row r="1194" spans="2:22" ht="15.75" thickBot="1">
      <c r="B1194" s="379"/>
      <c r="C1194" s="380"/>
      <c r="D1194" s="380"/>
      <c r="E1194" s="380"/>
      <c r="F1194" s="381"/>
      <c r="G1194" s="385" t="s">
        <v>25</v>
      </c>
      <c r="H1194" s="386"/>
      <c r="I1194" s="380" t="s">
        <v>17</v>
      </c>
      <c r="J1194" s="380"/>
      <c r="K1194" s="380"/>
      <c r="L1194" s="380"/>
      <c r="M1194" s="380"/>
      <c r="N1194" s="381"/>
      <c r="O1194" s="391" t="s">
        <v>18</v>
      </c>
      <c r="P1194" s="392"/>
      <c r="Q1194" s="392"/>
      <c r="R1194" s="392"/>
      <c r="S1194" s="392"/>
      <c r="T1194" s="392"/>
      <c r="U1194" s="393"/>
    </row>
    <row r="1195" spans="2:22" ht="15.75" thickBot="1">
      <c r="B1195" s="379"/>
      <c r="C1195" s="380"/>
      <c r="D1195" s="380"/>
      <c r="E1195" s="380"/>
      <c r="F1195" s="381"/>
      <c r="G1195" s="387"/>
      <c r="H1195" s="388"/>
      <c r="I1195" s="394" t="s">
        <v>19</v>
      </c>
      <c r="J1195" s="395"/>
      <c r="K1195" s="396"/>
      <c r="L1195" s="394" t="s">
        <v>26</v>
      </c>
      <c r="M1195" s="395"/>
      <c r="N1195" s="396"/>
      <c r="O1195" s="394" t="s">
        <v>19</v>
      </c>
      <c r="P1195" s="395"/>
      <c r="Q1195" s="397"/>
      <c r="R1195" s="398" t="s">
        <v>26</v>
      </c>
      <c r="S1195" s="395"/>
      <c r="T1195" s="396"/>
      <c r="U1195" s="399" t="s">
        <v>21</v>
      </c>
    </row>
    <row r="1196" spans="2:22" ht="15.75" thickBot="1">
      <c r="B1196" s="379"/>
      <c r="C1196" s="380"/>
      <c r="D1196" s="380"/>
      <c r="E1196" s="380"/>
      <c r="F1196" s="381"/>
      <c r="G1196" s="389"/>
      <c r="H1196" s="390"/>
      <c r="I1196" s="200" t="s">
        <v>27</v>
      </c>
      <c r="J1196" s="201" t="s">
        <v>28</v>
      </c>
      <c r="K1196" s="201" t="s">
        <v>29</v>
      </c>
      <c r="L1196" s="200" t="s">
        <v>27</v>
      </c>
      <c r="M1196" s="201" t="s">
        <v>28</v>
      </c>
      <c r="N1196" s="202" t="s">
        <v>29</v>
      </c>
      <c r="O1196" s="203" t="s">
        <v>27</v>
      </c>
      <c r="P1196" s="200" t="s">
        <v>28</v>
      </c>
      <c r="Q1196" s="204" t="s">
        <v>29</v>
      </c>
      <c r="R1196" s="205" t="s">
        <v>27</v>
      </c>
      <c r="S1196" s="206" t="s">
        <v>28</v>
      </c>
      <c r="T1196" s="201" t="s">
        <v>29</v>
      </c>
      <c r="U1196" s="400"/>
    </row>
    <row r="1197" spans="2:22" ht="15.75" thickBot="1">
      <c r="B1197" s="351" t="s">
        <v>30</v>
      </c>
      <c r="C1197" s="352"/>
      <c r="D1197" s="352"/>
      <c r="E1197" s="352"/>
      <c r="F1197" s="352"/>
      <c r="G1197" s="352"/>
      <c r="H1197" s="352"/>
      <c r="I1197" s="352"/>
      <c r="J1197" s="352"/>
      <c r="K1197" s="352"/>
      <c r="L1197" s="352"/>
      <c r="M1197" s="352"/>
      <c r="N1197" s="352"/>
      <c r="O1197" s="352"/>
      <c r="P1197" s="352"/>
      <c r="Q1197" s="352"/>
      <c r="R1197" s="352"/>
      <c r="S1197" s="352"/>
      <c r="T1197" s="352"/>
      <c r="U1197" s="353"/>
    </row>
    <row r="1198" spans="2:22" ht="15.75" thickBot="1">
      <c r="B1198" s="348" t="s">
        <v>61</v>
      </c>
      <c r="C1198" s="349"/>
      <c r="D1198" s="349"/>
      <c r="E1198" s="349"/>
      <c r="F1198" s="349"/>
      <c r="G1198" s="354">
        <f>SUM(G1199:G1211)</f>
        <v>259726.5</v>
      </c>
      <c r="H1198" s="350"/>
      <c r="I1198" s="207"/>
      <c r="J1198" s="207">
        <f>SUM(J1199:J1211)</f>
        <v>15344.8</v>
      </c>
      <c r="K1198" s="207"/>
      <c r="L1198" s="207"/>
      <c r="M1198" s="207">
        <f>SUM(M1199:M1211)</f>
        <v>59809.48</v>
      </c>
      <c r="N1198" s="207"/>
      <c r="O1198" s="207"/>
      <c r="P1198" s="207">
        <f>SUM(P1199:P1211)</f>
        <v>241381.30000000002</v>
      </c>
      <c r="Q1198" s="208"/>
      <c r="R1198" s="207"/>
      <c r="S1198" s="207">
        <f>SUM(S1199:S1211)</f>
        <v>212277.66000000003</v>
      </c>
      <c r="T1198" s="208"/>
      <c r="U1198" s="209"/>
    </row>
    <row r="1199" spans="2:22">
      <c r="B1199" s="355" t="s">
        <v>67</v>
      </c>
      <c r="C1199" s="356"/>
      <c r="D1199" s="356"/>
      <c r="E1199" s="356"/>
      <c r="F1199" s="357"/>
      <c r="G1199" s="341">
        <v>118294</v>
      </c>
      <c r="H1199" s="342"/>
      <c r="I1199" s="210"/>
      <c r="J1199" s="210">
        <v>9857.7999999999993</v>
      </c>
      <c r="K1199" s="210"/>
      <c r="L1199" s="210"/>
      <c r="M1199" s="210">
        <v>35800</v>
      </c>
      <c r="N1199" s="210"/>
      <c r="O1199" s="210"/>
      <c r="P1199" s="210">
        <f>+J1199+P1086</f>
        <v>108435.80000000002</v>
      </c>
      <c r="Q1199" s="210"/>
      <c r="R1199" s="210"/>
      <c r="S1199" s="210">
        <f>+M1199+S1086</f>
        <v>107300.04000000001</v>
      </c>
      <c r="T1199" s="210"/>
      <c r="U1199" s="211">
        <f t="shared" ref="U1199:U1223" si="91">+S1199/G1199</f>
        <v>0.9070624038412769</v>
      </c>
      <c r="V1199" s="229"/>
    </row>
    <row r="1200" spans="2:22">
      <c r="B1200" s="330" t="s">
        <v>68</v>
      </c>
      <c r="C1200" s="331"/>
      <c r="D1200" s="331"/>
      <c r="E1200" s="331"/>
      <c r="F1200" s="332"/>
      <c r="G1200" s="341">
        <v>6688.5</v>
      </c>
      <c r="H1200" s="342"/>
      <c r="I1200" s="210"/>
      <c r="J1200" s="210">
        <v>0</v>
      </c>
      <c r="K1200" s="210"/>
      <c r="L1200" s="210"/>
      <c r="M1200" s="210">
        <v>0</v>
      </c>
      <c r="N1200" s="210"/>
      <c r="O1200" s="210"/>
      <c r="P1200" s="210">
        <f t="shared" ref="P1200:P1211" si="92">+J1200+P1087</f>
        <v>6688.5</v>
      </c>
      <c r="Q1200" s="210"/>
      <c r="R1200" s="210"/>
      <c r="S1200" s="210">
        <f t="shared" ref="S1200:S1211" si="93">+M1200+S1087</f>
        <v>5275.75</v>
      </c>
      <c r="T1200" s="210"/>
      <c r="U1200" s="211">
        <f t="shared" ref="U1200:U1211" si="94">+S1200/G1200</f>
        <v>0.78877924796292143</v>
      </c>
      <c r="V1200" s="229"/>
    </row>
    <row r="1201" spans="1:22">
      <c r="B1201" s="330" t="s">
        <v>69</v>
      </c>
      <c r="C1201" s="331"/>
      <c r="D1201" s="331"/>
      <c r="E1201" s="331"/>
      <c r="F1201" s="332"/>
      <c r="G1201" s="341">
        <v>6000</v>
      </c>
      <c r="H1201" s="342"/>
      <c r="I1201" s="210"/>
      <c r="J1201" s="210">
        <v>0</v>
      </c>
      <c r="K1201" s="210"/>
      <c r="L1201" s="210"/>
      <c r="M1201" s="210">
        <v>0</v>
      </c>
      <c r="N1201" s="210"/>
      <c r="O1201" s="210"/>
      <c r="P1201" s="210">
        <f t="shared" si="92"/>
        <v>0</v>
      </c>
      <c r="Q1201" s="210"/>
      <c r="R1201" s="210"/>
      <c r="S1201" s="210">
        <f t="shared" si="93"/>
        <v>4800</v>
      </c>
      <c r="T1201" s="210"/>
      <c r="U1201" s="211">
        <f t="shared" si="94"/>
        <v>0.8</v>
      </c>
      <c r="V1201" s="229"/>
    </row>
    <row r="1202" spans="1:22">
      <c r="B1202" s="330" t="s">
        <v>70</v>
      </c>
      <c r="C1202" s="331"/>
      <c r="D1202" s="331"/>
      <c r="E1202" s="331"/>
      <c r="F1202" s="332"/>
      <c r="G1202" s="341">
        <v>19200</v>
      </c>
      <c r="H1202" s="342"/>
      <c r="I1202" s="210"/>
      <c r="J1202" s="210">
        <v>0</v>
      </c>
      <c r="K1202" s="210"/>
      <c r="L1202" s="210"/>
      <c r="M1202" s="210">
        <v>0</v>
      </c>
      <c r="N1202" s="210"/>
      <c r="O1202" s="210"/>
      <c r="P1202" s="210">
        <f t="shared" si="92"/>
        <v>19200</v>
      </c>
      <c r="Q1202" s="210"/>
      <c r="R1202" s="210"/>
      <c r="S1202" s="210">
        <f t="shared" si="93"/>
        <v>0</v>
      </c>
      <c r="T1202" s="210"/>
      <c r="U1202" s="211">
        <f t="shared" si="94"/>
        <v>0</v>
      </c>
      <c r="V1202" s="229"/>
    </row>
    <row r="1203" spans="1:22">
      <c r="B1203" s="330" t="s">
        <v>71</v>
      </c>
      <c r="C1203" s="331"/>
      <c r="D1203" s="331"/>
      <c r="E1203" s="331"/>
      <c r="F1203" s="332"/>
      <c r="G1203" s="341">
        <v>31500</v>
      </c>
      <c r="H1203" s="342"/>
      <c r="I1203" s="210"/>
      <c r="J1203" s="210">
        <v>0</v>
      </c>
      <c r="K1203" s="210"/>
      <c r="L1203" s="210"/>
      <c r="M1203" s="210">
        <v>0</v>
      </c>
      <c r="N1203" s="210"/>
      <c r="O1203" s="210"/>
      <c r="P1203" s="210">
        <f t="shared" si="92"/>
        <v>31500</v>
      </c>
      <c r="Q1203" s="210"/>
      <c r="R1203" s="210"/>
      <c r="S1203" s="210">
        <f t="shared" si="93"/>
        <v>28000</v>
      </c>
      <c r="T1203" s="210"/>
      <c r="U1203" s="211">
        <f t="shared" si="94"/>
        <v>0.88888888888888884</v>
      </c>
      <c r="V1203" s="229"/>
    </row>
    <row r="1204" spans="1:22">
      <c r="B1204" s="330" t="s">
        <v>72</v>
      </c>
      <c r="C1204" s="331"/>
      <c r="D1204" s="331"/>
      <c r="E1204" s="331"/>
      <c r="F1204" s="332"/>
      <c r="G1204" s="341">
        <v>6000</v>
      </c>
      <c r="H1204" s="342"/>
      <c r="I1204" s="210"/>
      <c r="J1204" s="210">
        <v>3000</v>
      </c>
      <c r="K1204" s="210"/>
      <c r="L1204" s="210"/>
      <c r="M1204" s="210">
        <v>0</v>
      </c>
      <c r="N1204" s="210"/>
      <c r="O1204" s="210"/>
      <c r="P1204" s="210">
        <f t="shared" si="92"/>
        <v>9000</v>
      </c>
      <c r="Q1204" s="210"/>
      <c r="R1204" s="210"/>
      <c r="S1204" s="210">
        <f t="shared" si="93"/>
        <v>5049.6000000000004</v>
      </c>
      <c r="T1204" s="210"/>
      <c r="U1204" s="211">
        <f t="shared" si="94"/>
        <v>0.84160000000000001</v>
      </c>
      <c r="V1204" s="229"/>
    </row>
    <row r="1205" spans="1:22">
      <c r="B1205" s="330" t="s">
        <v>73</v>
      </c>
      <c r="C1205" s="331"/>
      <c r="D1205" s="331"/>
      <c r="E1205" s="331"/>
      <c r="F1205" s="332"/>
      <c r="G1205" s="341">
        <v>12000</v>
      </c>
      <c r="H1205" s="342"/>
      <c r="I1205" s="210"/>
      <c r="J1205" s="210">
        <v>0</v>
      </c>
      <c r="K1205" s="210"/>
      <c r="L1205" s="210"/>
      <c r="M1205" s="210">
        <v>0</v>
      </c>
      <c r="N1205" s="210"/>
      <c r="O1205" s="210"/>
      <c r="P1205" s="210">
        <f t="shared" si="92"/>
        <v>9000</v>
      </c>
      <c r="Q1205" s="210"/>
      <c r="R1205" s="210"/>
      <c r="S1205" s="210">
        <f t="shared" si="93"/>
        <v>13813.52</v>
      </c>
      <c r="T1205" s="210"/>
      <c r="U1205" s="211">
        <f t="shared" si="94"/>
        <v>1.1511266666666666</v>
      </c>
      <c r="V1205" s="229"/>
    </row>
    <row r="1206" spans="1:22">
      <c r="B1206" s="330" t="s">
        <v>65</v>
      </c>
      <c r="C1206" s="331"/>
      <c r="D1206" s="331"/>
      <c r="E1206" s="331"/>
      <c r="F1206" s="332"/>
      <c r="G1206" s="341">
        <v>6200</v>
      </c>
      <c r="H1206" s="342"/>
      <c r="I1206" s="210"/>
      <c r="J1206" s="210">
        <v>0</v>
      </c>
      <c r="K1206" s="210"/>
      <c r="L1206" s="210"/>
      <c r="M1206" s="210">
        <v>0</v>
      </c>
      <c r="N1206" s="210"/>
      <c r="O1206" s="210"/>
      <c r="P1206" s="210">
        <f t="shared" si="92"/>
        <v>6200</v>
      </c>
      <c r="Q1206" s="210"/>
      <c r="R1206" s="210"/>
      <c r="S1206" s="210">
        <f t="shared" si="93"/>
        <v>3291</v>
      </c>
      <c r="T1206" s="210"/>
      <c r="U1206" s="211">
        <f t="shared" si="94"/>
        <v>0.53080645161290319</v>
      </c>
      <c r="V1206" s="229"/>
    </row>
    <row r="1207" spans="1:22">
      <c r="B1207" s="330" t="s">
        <v>74</v>
      </c>
      <c r="C1207" s="331"/>
      <c r="D1207" s="331"/>
      <c r="E1207" s="331"/>
      <c r="F1207" s="332"/>
      <c r="G1207" s="341">
        <v>6000</v>
      </c>
      <c r="H1207" s="342"/>
      <c r="I1207" s="210"/>
      <c r="J1207" s="210">
        <v>500</v>
      </c>
      <c r="K1207" s="210"/>
      <c r="L1207" s="210"/>
      <c r="M1207" s="210">
        <v>322.48</v>
      </c>
      <c r="N1207" s="210"/>
      <c r="O1207" s="210"/>
      <c r="P1207" s="210">
        <f t="shared" si="92"/>
        <v>5500</v>
      </c>
      <c r="Q1207" s="210"/>
      <c r="R1207" s="210"/>
      <c r="S1207" s="210">
        <f t="shared" si="93"/>
        <v>3731.3900000000003</v>
      </c>
      <c r="T1207" s="210"/>
      <c r="U1207" s="211">
        <f t="shared" si="94"/>
        <v>0.62189833333333344</v>
      </c>
      <c r="V1207" s="229"/>
    </row>
    <row r="1208" spans="1:22">
      <c r="B1208" s="330" t="s">
        <v>66</v>
      </c>
      <c r="C1208" s="331"/>
      <c r="D1208" s="331"/>
      <c r="E1208" s="331"/>
      <c r="F1208" s="332"/>
      <c r="G1208" s="341">
        <v>24000</v>
      </c>
      <c r="H1208" s="342"/>
      <c r="I1208" s="210"/>
      <c r="J1208" s="210">
        <v>0</v>
      </c>
      <c r="K1208" s="210"/>
      <c r="L1208" s="210"/>
      <c r="M1208" s="210">
        <v>12000</v>
      </c>
      <c r="N1208" s="210"/>
      <c r="O1208" s="210"/>
      <c r="P1208" s="210">
        <f t="shared" si="92"/>
        <v>24000</v>
      </c>
      <c r="Q1208" s="210"/>
      <c r="R1208" s="210"/>
      <c r="S1208" s="210">
        <f t="shared" si="93"/>
        <v>24000.36</v>
      </c>
      <c r="T1208" s="210"/>
      <c r="U1208" s="211">
        <f t="shared" si="94"/>
        <v>1.0000150000000001</v>
      </c>
      <c r="V1208" s="229"/>
    </row>
    <row r="1209" spans="1:22">
      <c r="B1209" s="330" t="s">
        <v>75</v>
      </c>
      <c r="C1209" s="331"/>
      <c r="D1209" s="331"/>
      <c r="E1209" s="331"/>
      <c r="F1209" s="332"/>
      <c r="G1209" s="341">
        <v>12000</v>
      </c>
      <c r="H1209" s="342"/>
      <c r="I1209" s="210"/>
      <c r="J1209" s="210">
        <v>1000</v>
      </c>
      <c r="K1209" s="210"/>
      <c r="L1209" s="210"/>
      <c r="M1209" s="210">
        <v>11000</v>
      </c>
      <c r="N1209" s="210"/>
      <c r="O1209" s="210"/>
      <c r="P1209" s="210">
        <f t="shared" si="92"/>
        <v>11000</v>
      </c>
      <c r="Q1209" s="210"/>
      <c r="R1209" s="210"/>
      <c r="S1209" s="210">
        <f t="shared" si="93"/>
        <v>11000</v>
      </c>
      <c r="T1209" s="210"/>
      <c r="U1209" s="211">
        <f t="shared" si="94"/>
        <v>0.91666666666666663</v>
      </c>
      <c r="V1209" s="229"/>
    </row>
    <row r="1210" spans="1:22">
      <c r="B1210" s="330" t="s">
        <v>76</v>
      </c>
      <c r="C1210" s="331"/>
      <c r="D1210" s="331"/>
      <c r="E1210" s="331"/>
      <c r="F1210" s="332"/>
      <c r="G1210" s="341">
        <v>8244</v>
      </c>
      <c r="H1210" s="342"/>
      <c r="I1210" s="210"/>
      <c r="J1210" s="210">
        <v>687</v>
      </c>
      <c r="K1210" s="210"/>
      <c r="L1210" s="210"/>
      <c r="M1210" s="210">
        <v>687</v>
      </c>
      <c r="N1210" s="210"/>
      <c r="O1210" s="210"/>
      <c r="P1210" s="210">
        <f t="shared" si="92"/>
        <v>7557</v>
      </c>
      <c r="Q1210" s="210"/>
      <c r="R1210" s="210"/>
      <c r="S1210" s="210">
        <f t="shared" si="93"/>
        <v>6016</v>
      </c>
      <c r="T1210" s="210"/>
      <c r="U1210" s="211">
        <f t="shared" si="94"/>
        <v>0.7297428432799612</v>
      </c>
      <c r="V1210" s="229"/>
    </row>
    <row r="1211" spans="1:22" ht="15.75" thickBot="1">
      <c r="B1211" s="330" t="s">
        <v>77</v>
      </c>
      <c r="C1211" s="331"/>
      <c r="D1211" s="331"/>
      <c r="E1211" s="331"/>
      <c r="F1211" s="332"/>
      <c r="G1211" s="333">
        <v>3600</v>
      </c>
      <c r="H1211" s="334"/>
      <c r="I1211" s="210"/>
      <c r="J1211" s="210">
        <v>300</v>
      </c>
      <c r="K1211" s="210"/>
      <c r="L1211" s="210"/>
      <c r="M1211" s="210">
        <v>0</v>
      </c>
      <c r="N1211" s="210"/>
      <c r="O1211" s="210"/>
      <c r="P1211" s="210">
        <f t="shared" si="92"/>
        <v>3300</v>
      </c>
      <c r="Q1211" s="210"/>
      <c r="R1211" s="210"/>
      <c r="S1211" s="210">
        <f t="shared" si="93"/>
        <v>0</v>
      </c>
      <c r="T1211" s="210"/>
      <c r="U1211" s="211">
        <f t="shared" si="94"/>
        <v>0</v>
      </c>
      <c r="V1211" s="229"/>
    </row>
    <row r="1212" spans="1:22" ht="15.75" thickBot="1">
      <c r="B1212" s="348" t="s">
        <v>53</v>
      </c>
      <c r="C1212" s="349"/>
      <c r="D1212" s="349"/>
      <c r="E1212" s="349"/>
      <c r="F1212" s="349"/>
      <c r="G1212" s="350">
        <f>SUM(G1213:H1215)</f>
        <v>626374.5</v>
      </c>
      <c r="H1212" s="350"/>
      <c r="I1212" s="207"/>
      <c r="J1212" s="207">
        <f>SUM(J1213:J1215)</f>
        <v>0</v>
      </c>
      <c r="K1212" s="207"/>
      <c r="L1212" s="207"/>
      <c r="M1212" s="207">
        <f>SUM(M1213:M1215)</f>
        <v>0</v>
      </c>
      <c r="N1212" s="207"/>
      <c r="O1212" s="207"/>
      <c r="P1212" s="207">
        <f>SUM(P1213:P1215)</f>
        <v>626374.5</v>
      </c>
      <c r="Q1212" s="207"/>
      <c r="R1212" s="207"/>
      <c r="S1212" s="207">
        <f>SUM(S1213:S1215)</f>
        <v>626374.5</v>
      </c>
      <c r="T1212" s="208"/>
      <c r="U1212" s="209"/>
      <c r="V1212" s="229"/>
    </row>
    <row r="1213" spans="1:22">
      <c r="B1213" s="330" t="s">
        <v>79</v>
      </c>
      <c r="C1213" s="331"/>
      <c r="D1213" s="331"/>
      <c r="E1213" s="331"/>
      <c r="F1213" s="332"/>
      <c r="G1213" s="339">
        <v>118800</v>
      </c>
      <c r="H1213" s="340"/>
      <c r="I1213" s="210"/>
      <c r="J1213" s="210">
        <v>0</v>
      </c>
      <c r="K1213" s="210"/>
      <c r="L1213" s="210"/>
      <c r="M1213" s="210">
        <v>0</v>
      </c>
      <c r="N1213" s="210"/>
      <c r="O1213" s="210"/>
      <c r="P1213" s="210">
        <f t="shared" ref="P1213:P1215" si="95">+J1213+P1100</f>
        <v>118800</v>
      </c>
      <c r="Q1213" s="210"/>
      <c r="R1213" s="210"/>
      <c r="S1213" s="210">
        <f t="shared" ref="S1213:S1215" si="96">+M1213+S1100</f>
        <v>118800</v>
      </c>
      <c r="T1213" s="210"/>
      <c r="U1213" s="211">
        <f t="shared" ref="U1213:U1215" si="97">+S1213/G1213</f>
        <v>1</v>
      </c>
      <c r="V1213" s="229"/>
    </row>
    <row r="1214" spans="1:22">
      <c r="B1214" s="330" t="s">
        <v>80</v>
      </c>
      <c r="C1214" s="331"/>
      <c r="D1214" s="331"/>
      <c r="E1214" s="331"/>
      <c r="F1214" s="332"/>
      <c r="G1214" s="341">
        <v>414774.5</v>
      </c>
      <c r="H1214" s="342"/>
      <c r="I1214" s="210"/>
      <c r="J1214" s="210">
        <v>0</v>
      </c>
      <c r="K1214" s="210"/>
      <c r="L1214" s="210"/>
      <c r="M1214" s="210">
        <v>0</v>
      </c>
      <c r="N1214" s="210"/>
      <c r="O1214" s="210"/>
      <c r="P1214" s="210">
        <f t="shared" si="95"/>
        <v>414774.5</v>
      </c>
      <c r="Q1214" s="210"/>
      <c r="R1214" s="210"/>
      <c r="S1214" s="210">
        <f t="shared" si="96"/>
        <v>414774.5</v>
      </c>
      <c r="T1214" s="210"/>
      <c r="U1214" s="211">
        <f t="shared" si="97"/>
        <v>1</v>
      </c>
      <c r="V1214" s="229"/>
    </row>
    <row r="1215" spans="1:22" ht="15.75" thickBot="1">
      <c r="B1215" s="330" t="s">
        <v>81</v>
      </c>
      <c r="C1215" s="331"/>
      <c r="D1215" s="331"/>
      <c r="E1215" s="331"/>
      <c r="F1215" s="332"/>
      <c r="G1215" s="333">
        <v>92800</v>
      </c>
      <c r="H1215" s="334"/>
      <c r="I1215" s="210"/>
      <c r="J1215" s="210">
        <v>0</v>
      </c>
      <c r="K1215" s="210"/>
      <c r="L1215" s="210"/>
      <c r="M1215" s="210">
        <v>0</v>
      </c>
      <c r="N1215" s="210"/>
      <c r="O1215" s="210"/>
      <c r="P1215" s="210">
        <f t="shared" si="95"/>
        <v>92800</v>
      </c>
      <c r="Q1215" s="210"/>
      <c r="R1215" s="210"/>
      <c r="S1215" s="210">
        <f t="shared" si="96"/>
        <v>92800</v>
      </c>
      <c r="T1215" s="210"/>
      <c r="U1215" s="211">
        <f t="shared" si="97"/>
        <v>1</v>
      </c>
      <c r="V1215" s="229"/>
    </row>
    <row r="1216" spans="1:22" s="168" customFormat="1" ht="15.75" customHeight="1" thickBot="1">
      <c r="A1216" s="167"/>
      <c r="B1216" s="335" t="s">
        <v>31</v>
      </c>
      <c r="C1216" s="336"/>
      <c r="D1216" s="336"/>
      <c r="E1216" s="336"/>
      <c r="F1216" s="336"/>
      <c r="G1216" s="511">
        <f>SUM(G1217:H1222)</f>
        <v>458826.5</v>
      </c>
      <c r="H1216" s="512"/>
      <c r="I1216" s="235"/>
      <c r="J1216" s="235">
        <f>SUM(J1217:J1222)</f>
        <v>37797</v>
      </c>
      <c r="K1216" s="235"/>
      <c r="L1216" s="235"/>
      <c r="M1216" s="235">
        <f>SUM(M1217:M1222)</f>
        <v>22537.57</v>
      </c>
      <c r="N1216" s="235"/>
      <c r="O1216" s="235"/>
      <c r="P1216" s="235">
        <f>SUM(P1217:P1222)</f>
        <v>392949</v>
      </c>
      <c r="Q1216" s="235"/>
      <c r="R1216" s="235"/>
      <c r="S1216" s="235">
        <f>SUM(S1217:S1222)</f>
        <v>218828.52000000002</v>
      </c>
      <c r="T1216" s="235"/>
      <c r="U1216" s="236">
        <f t="shared" si="91"/>
        <v>0.47693086602452128</v>
      </c>
    </row>
    <row r="1217" spans="1:22">
      <c r="B1217" s="330" t="s">
        <v>82</v>
      </c>
      <c r="C1217" s="331"/>
      <c r="D1217" s="331"/>
      <c r="E1217" s="331"/>
      <c r="F1217" s="332"/>
      <c r="G1217" s="339">
        <v>126314.5</v>
      </c>
      <c r="H1217" s="340"/>
      <c r="I1217" s="210"/>
      <c r="J1217" s="210">
        <v>19433</v>
      </c>
      <c r="K1217" s="210"/>
      <c r="L1217" s="210"/>
      <c r="M1217" s="210">
        <v>0</v>
      </c>
      <c r="N1217" s="210"/>
      <c r="O1217" s="210"/>
      <c r="P1217" s="210">
        <f t="shared" ref="P1217:P1222" si="98">+J1217+P1104</f>
        <v>97165</v>
      </c>
      <c r="Q1217" s="210"/>
      <c r="R1217" s="210"/>
      <c r="S1217" s="210">
        <f t="shared" ref="S1217:S1222" si="99">+M1217+S1104</f>
        <v>0</v>
      </c>
      <c r="T1217" s="210"/>
      <c r="U1217" s="211">
        <f t="shared" ref="U1217:U1222" si="100">+S1217/G1217</f>
        <v>0</v>
      </c>
      <c r="V1217" s="229"/>
    </row>
    <row r="1218" spans="1:22">
      <c r="B1218" s="330" t="s">
        <v>83</v>
      </c>
      <c r="C1218" s="331"/>
      <c r="D1218" s="331"/>
      <c r="E1218" s="331"/>
      <c r="F1218" s="332"/>
      <c r="G1218" s="341">
        <v>149500</v>
      </c>
      <c r="H1218" s="342"/>
      <c r="I1218" s="210"/>
      <c r="J1218" s="210">
        <v>11500</v>
      </c>
      <c r="K1218" s="210"/>
      <c r="L1218" s="210"/>
      <c r="M1218" s="212">
        <v>11225.22</v>
      </c>
      <c r="N1218" s="210"/>
      <c r="O1218" s="210"/>
      <c r="P1218" s="210">
        <f t="shared" si="98"/>
        <v>126500</v>
      </c>
      <c r="Q1218" s="210"/>
      <c r="R1218" s="210"/>
      <c r="S1218" s="210">
        <f t="shared" si="99"/>
        <v>108872.35</v>
      </c>
      <c r="T1218" s="210"/>
      <c r="U1218" s="211">
        <f t="shared" si="100"/>
        <v>0.72824314381270905</v>
      </c>
      <c r="V1218" s="229"/>
    </row>
    <row r="1219" spans="1:22">
      <c r="B1219" s="330" t="s">
        <v>84</v>
      </c>
      <c r="C1219" s="331"/>
      <c r="D1219" s="331"/>
      <c r="E1219" s="331"/>
      <c r="F1219" s="332"/>
      <c r="G1219" s="341">
        <v>89232</v>
      </c>
      <c r="H1219" s="342"/>
      <c r="I1219" s="210"/>
      <c r="J1219" s="210">
        <v>6864</v>
      </c>
      <c r="K1219" s="210"/>
      <c r="L1219" s="210"/>
      <c r="M1219" s="149">
        <v>9694.2099999999991</v>
      </c>
      <c r="N1219" s="210"/>
      <c r="O1219" s="210"/>
      <c r="P1219" s="210">
        <f t="shared" si="98"/>
        <v>75504</v>
      </c>
      <c r="Q1219" s="210"/>
      <c r="R1219" s="210"/>
      <c r="S1219" s="210">
        <f t="shared" si="99"/>
        <v>59018.03</v>
      </c>
      <c r="T1219" s="210"/>
      <c r="U1219" s="211">
        <f t="shared" si="100"/>
        <v>0.66139983414021875</v>
      </c>
      <c r="V1219" s="229"/>
    </row>
    <row r="1220" spans="1:22">
      <c r="B1220" s="330" t="s">
        <v>85</v>
      </c>
      <c r="C1220" s="331"/>
      <c r="D1220" s="331"/>
      <c r="E1220" s="331"/>
      <c r="F1220" s="332"/>
      <c r="G1220" s="341">
        <v>34500</v>
      </c>
      <c r="H1220" s="342"/>
      <c r="I1220" s="210"/>
      <c r="J1220" s="210">
        <v>0</v>
      </c>
      <c r="K1220" s="210"/>
      <c r="L1220" s="210"/>
      <c r="M1220" s="212">
        <v>0</v>
      </c>
      <c r="N1220" s="210"/>
      <c r="O1220" s="210"/>
      <c r="P1220" s="210">
        <f t="shared" si="98"/>
        <v>34500</v>
      </c>
      <c r="Q1220" s="210"/>
      <c r="R1220" s="210"/>
      <c r="S1220" s="210">
        <f t="shared" si="99"/>
        <v>34500</v>
      </c>
      <c r="T1220" s="210"/>
      <c r="U1220" s="211">
        <f t="shared" si="100"/>
        <v>1</v>
      </c>
      <c r="V1220" s="229"/>
    </row>
    <row r="1221" spans="1:22">
      <c r="B1221" s="330" t="s">
        <v>86</v>
      </c>
      <c r="C1221" s="331"/>
      <c r="D1221" s="331"/>
      <c r="E1221" s="331"/>
      <c r="F1221" s="332"/>
      <c r="G1221" s="341">
        <v>14820</v>
      </c>
      <c r="H1221" s="342"/>
      <c r="I1221" s="210"/>
      <c r="J1221" s="210">
        <v>0</v>
      </c>
      <c r="K1221" s="210"/>
      <c r="L1221" s="210"/>
      <c r="M1221" s="213">
        <v>0</v>
      </c>
      <c r="N1221" s="210"/>
      <c r="O1221" s="210"/>
      <c r="P1221" s="210">
        <f t="shared" si="98"/>
        <v>14820</v>
      </c>
      <c r="Q1221" s="210"/>
      <c r="R1221" s="210"/>
      <c r="S1221" s="210">
        <f t="shared" si="99"/>
        <v>14820</v>
      </c>
      <c r="T1221" s="210"/>
      <c r="U1221" s="211">
        <f t="shared" si="100"/>
        <v>1</v>
      </c>
      <c r="V1221" s="229"/>
    </row>
    <row r="1222" spans="1:22" ht="15.75" thickBot="1">
      <c r="B1222" s="330" t="s">
        <v>87</v>
      </c>
      <c r="C1222" s="331"/>
      <c r="D1222" s="331"/>
      <c r="E1222" s="331"/>
      <c r="F1222" s="332"/>
      <c r="G1222" s="341">
        <v>44460</v>
      </c>
      <c r="H1222" s="342"/>
      <c r="I1222" s="210"/>
      <c r="J1222" s="210">
        <v>0</v>
      </c>
      <c r="K1222" s="210"/>
      <c r="L1222" s="210"/>
      <c r="M1222" s="210">
        <v>1618.14</v>
      </c>
      <c r="N1222" s="210"/>
      <c r="O1222" s="210"/>
      <c r="P1222" s="210">
        <f t="shared" si="98"/>
        <v>44460</v>
      </c>
      <c r="Q1222" s="210"/>
      <c r="R1222" s="210"/>
      <c r="S1222" s="210">
        <f t="shared" si="99"/>
        <v>1618.14</v>
      </c>
      <c r="T1222" s="210"/>
      <c r="U1222" s="211">
        <f t="shared" si="100"/>
        <v>3.6395411605937927E-2</v>
      </c>
      <c r="V1222" s="229"/>
    </row>
    <row r="1223" spans="1:22" s="168" customFormat="1" ht="12.75" thickBot="1">
      <c r="A1223" s="167"/>
      <c r="B1223" s="343" t="s">
        <v>22</v>
      </c>
      <c r="C1223" s="344"/>
      <c r="D1223" s="344"/>
      <c r="E1223" s="344"/>
      <c r="F1223" s="345"/>
      <c r="G1223" s="346">
        <f>+G1198+G1212+G1216</f>
        <v>1344927.5</v>
      </c>
      <c r="H1223" s="347"/>
      <c r="I1223" s="171"/>
      <c r="J1223" s="171">
        <f>+J1198+J1212+J1216</f>
        <v>53141.8</v>
      </c>
      <c r="K1223" s="171"/>
      <c r="L1223" s="171"/>
      <c r="M1223" s="171">
        <f>+M1198+M1212+M1216</f>
        <v>82347.05</v>
      </c>
      <c r="N1223" s="171"/>
      <c r="O1223" s="171"/>
      <c r="P1223" s="171">
        <f>+P1198+P1212+P1216</f>
        <v>1260704.8</v>
      </c>
      <c r="Q1223" s="171"/>
      <c r="R1223" s="171"/>
      <c r="S1223" s="171">
        <f>+S1198+S1212+S1216</f>
        <v>1057480.6800000002</v>
      </c>
      <c r="T1223" s="147"/>
      <c r="U1223" s="170">
        <f t="shared" si="91"/>
        <v>0.78627337161296806</v>
      </c>
    </row>
    <row r="1224" spans="1:22" ht="15.75" thickBot="1">
      <c r="B1224" s="214"/>
      <c r="C1224" s="215"/>
      <c r="D1224" s="214"/>
      <c r="E1224" s="214"/>
      <c r="F1224" s="214"/>
      <c r="G1224" s="214"/>
      <c r="H1224" s="214"/>
      <c r="I1224" s="216"/>
      <c r="J1224" s="214"/>
      <c r="K1224" s="214"/>
      <c r="L1224" s="216"/>
      <c r="M1224" s="230"/>
      <c r="N1224" s="230"/>
      <c r="O1224" s="230"/>
      <c r="P1224" s="230"/>
      <c r="Q1224" s="230"/>
      <c r="R1224" s="230"/>
      <c r="S1224" s="230"/>
      <c r="T1224" s="214"/>
      <c r="U1224" s="216"/>
      <c r="V1224" s="229"/>
    </row>
    <row r="1225" spans="1:22" ht="15.75" thickBot="1">
      <c r="B1225" s="311" t="s">
        <v>32</v>
      </c>
      <c r="C1225" s="312"/>
      <c r="D1225" s="312"/>
      <c r="E1225" s="312"/>
      <c r="F1225" s="312"/>
      <c r="G1225" s="312"/>
      <c r="H1225" s="312"/>
      <c r="I1225" s="312"/>
      <c r="J1225" s="312"/>
      <c r="K1225" s="312"/>
      <c r="L1225" s="312"/>
      <c r="M1225" s="312"/>
      <c r="N1225" s="312"/>
      <c r="O1225" s="312"/>
      <c r="P1225" s="312"/>
      <c r="Q1225" s="312"/>
      <c r="R1225" s="312"/>
      <c r="S1225" s="312"/>
      <c r="T1225" s="312"/>
      <c r="U1225" s="313"/>
      <c r="V1225" s="29"/>
    </row>
    <row r="1226" spans="1:22" ht="15.75" customHeight="1" thickBot="1">
      <c r="B1226" s="314"/>
      <c r="C1226" s="315"/>
      <c r="D1226" s="318" t="s">
        <v>16</v>
      </c>
      <c r="E1226" s="319"/>
      <c r="F1226" s="319"/>
      <c r="G1226" s="319"/>
      <c r="H1226" s="319"/>
      <c r="I1226" s="320"/>
      <c r="J1226" s="318" t="s">
        <v>33</v>
      </c>
      <c r="K1226" s="319"/>
      <c r="L1226" s="319"/>
      <c r="M1226" s="319"/>
      <c r="N1226" s="319"/>
      <c r="O1226" s="320"/>
      <c r="P1226" s="318" t="s">
        <v>18</v>
      </c>
      <c r="Q1226" s="319"/>
      <c r="R1226" s="319"/>
      <c r="S1226" s="319"/>
      <c r="T1226" s="319"/>
      <c r="U1226" s="30"/>
    </row>
    <row r="1227" spans="1:22" ht="15.75" thickBot="1">
      <c r="B1227" s="316"/>
      <c r="C1227" s="317"/>
      <c r="D1227" s="321" t="s">
        <v>27</v>
      </c>
      <c r="E1227" s="322"/>
      <c r="F1227" s="322" t="s">
        <v>28</v>
      </c>
      <c r="G1227" s="322"/>
      <c r="H1227" s="323" t="s">
        <v>29</v>
      </c>
      <c r="I1227" s="324"/>
      <c r="J1227" s="321" t="s">
        <v>27</v>
      </c>
      <c r="K1227" s="322"/>
      <c r="L1227" s="322" t="s">
        <v>28</v>
      </c>
      <c r="M1227" s="322"/>
      <c r="N1227" s="323" t="s">
        <v>29</v>
      </c>
      <c r="O1227" s="324"/>
      <c r="P1227" s="321" t="s">
        <v>27</v>
      </c>
      <c r="Q1227" s="322"/>
      <c r="R1227" s="322" t="s">
        <v>28</v>
      </c>
      <c r="S1227" s="322"/>
      <c r="T1227" s="323" t="s">
        <v>29</v>
      </c>
      <c r="U1227" s="324"/>
    </row>
    <row r="1228" spans="1:22" ht="22.5" customHeight="1">
      <c r="A1228" s="23"/>
      <c r="B1228" s="325" t="s">
        <v>34</v>
      </c>
      <c r="C1228" s="326"/>
      <c r="D1228" s="327"/>
      <c r="E1228" s="328"/>
      <c r="F1228" s="328">
        <f>+G1212+G1198</f>
        <v>886101</v>
      </c>
      <c r="G1228" s="328"/>
      <c r="H1228" s="328"/>
      <c r="I1228" s="329"/>
      <c r="J1228" s="327"/>
      <c r="K1228" s="328"/>
      <c r="L1228" s="328">
        <f>+M1198+M1212</f>
        <v>59809.48</v>
      </c>
      <c r="M1228" s="328"/>
      <c r="N1228" s="328"/>
      <c r="O1228" s="329"/>
      <c r="P1228" s="327"/>
      <c r="Q1228" s="328"/>
      <c r="R1228" s="328">
        <f>+S1198+S1212</f>
        <v>838652.16</v>
      </c>
      <c r="S1228" s="328"/>
      <c r="T1228" s="328"/>
      <c r="U1228" s="329"/>
    </row>
    <row r="1229" spans="1:22" ht="24.75" customHeight="1" thickBot="1">
      <c r="A1229" s="4"/>
      <c r="B1229" s="303" t="s">
        <v>35</v>
      </c>
      <c r="C1229" s="304"/>
      <c r="D1229" s="305"/>
      <c r="E1229" s="306"/>
      <c r="F1229" s="306">
        <f>+G1216</f>
        <v>458826.5</v>
      </c>
      <c r="G1229" s="306"/>
      <c r="H1229" s="306"/>
      <c r="I1229" s="307"/>
      <c r="J1229" s="305"/>
      <c r="K1229" s="306"/>
      <c r="L1229" s="306">
        <f>+M1216</f>
        <v>22537.57</v>
      </c>
      <c r="M1229" s="306"/>
      <c r="N1229" s="306"/>
      <c r="O1229" s="307"/>
      <c r="P1229" s="305"/>
      <c r="Q1229" s="306"/>
      <c r="R1229" s="306">
        <f>+S1216</f>
        <v>218828.52000000002</v>
      </c>
      <c r="S1229" s="306"/>
      <c r="T1229" s="306"/>
      <c r="U1229" s="307"/>
    </row>
    <row r="1230" spans="1:22" ht="15.75" thickBot="1">
      <c r="A1230" s="23"/>
      <c r="B1230" s="31" t="s">
        <v>22</v>
      </c>
      <c r="C1230" s="32"/>
      <c r="D1230" s="308"/>
      <c r="E1230" s="309"/>
      <c r="F1230" s="309">
        <f>SUM(F1228:F1229)</f>
        <v>1344927.5</v>
      </c>
      <c r="G1230" s="309"/>
      <c r="H1230" s="309"/>
      <c r="I1230" s="310"/>
      <c r="J1230" s="308"/>
      <c r="K1230" s="309"/>
      <c r="L1230" s="309">
        <f>SUM(L1228:L1229)</f>
        <v>82347.05</v>
      </c>
      <c r="M1230" s="309"/>
      <c r="N1230" s="309"/>
      <c r="O1230" s="310"/>
      <c r="P1230" s="308"/>
      <c r="Q1230" s="309"/>
      <c r="R1230" s="309">
        <f>SUM(R1228:R1229)</f>
        <v>1057480.6800000002</v>
      </c>
      <c r="S1230" s="309"/>
      <c r="T1230" s="309"/>
      <c r="U1230" s="310"/>
    </row>
    <row r="1231" spans="1:22">
      <c r="B1231" s="200"/>
      <c r="C1231" s="200"/>
      <c r="D1231" s="200"/>
      <c r="E1231" s="200"/>
      <c r="F1231" s="217"/>
      <c r="G1231" s="217"/>
      <c r="H1231" s="218"/>
      <c r="I1231" s="218"/>
      <c r="J1231" s="217"/>
      <c r="K1231" s="217"/>
      <c r="L1231" s="217"/>
      <c r="M1231" s="218"/>
      <c r="N1231" s="217"/>
      <c r="O1231" s="218"/>
      <c r="P1231" s="218"/>
      <c r="Q1231" s="217"/>
      <c r="R1231" s="219"/>
      <c r="S1231" s="219"/>
      <c r="T1231" s="219"/>
      <c r="U1231" s="219"/>
    </row>
    <row r="1232" spans="1:22" ht="15.75" thickBot="1">
      <c r="B1232" s="200"/>
      <c r="C1232" s="200"/>
      <c r="D1232" s="200"/>
      <c r="E1232" s="200"/>
      <c r="F1232" s="217"/>
      <c r="G1232" s="217"/>
      <c r="H1232" s="217"/>
      <c r="I1232" s="217"/>
      <c r="J1232" s="217"/>
      <c r="K1232" s="217"/>
      <c r="L1232" s="217"/>
      <c r="M1232" s="217"/>
      <c r="N1232" s="217"/>
      <c r="O1232" s="217"/>
      <c r="P1232" s="217"/>
      <c r="Q1232" s="217"/>
      <c r="R1232" s="219"/>
      <c r="S1232" s="219"/>
      <c r="T1232" s="219"/>
      <c r="U1232" s="219"/>
    </row>
    <row r="1233" spans="2:21" ht="15.75" thickBot="1">
      <c r="B1233" s="283" t="s">
        <v>36</v>
      </c>
      <c r="C1233" s="284"/>
      <c r="D1233" s="284"/>
      <c r="E1233" s="285"/>
      <c r="F1233" s="278"/>
      <c r="G1233" s="278"/>
      <c r="H1233" s="278"/>
      <c r="I1233" s="278"/>
      <c r="J1233" s="278"/>
      <c r="K1233" s="278"/>
      <c r="L1233" s="278"/>
      <c r="M1233" s="278"/>
      <c r="N1233" s="278"/>
      <c r="O1233" s="278"/>
      <c r="P1233" s="278"/>
      <c r="Q1233" s="278"/>
      <c r="R1233" s="278"/>
      <c r="S1233" s="278"/>
      <c r="T1233" s="278"/>
      <c r="U1233" s="278"/>
    </row>
    <row r="1234" spans="2:21">
      <c r="B1234" s="286"/>
      <c r="C1234" s="287"/>
      <c r="D1234" s="287"/>
      <c r="E1234" s="287"/>
      <c r="F1234" s="287"/>
      <c r="G1234" s="287"/>
      <c r="H1234" s="287"/>
      <c r="I1234" s="287"/>
      <c r="J1234" s="287"/>
      <c r="K1234" s="287"/>
      <c r="L1234" s="287"/>
      <c r="M1234" s="287"/>
      <c r="N1234" s="287"/>
      <c r="O1234" s="287"/>
      <c r="P1234" s="287"/>
      <c r="Q1234" s="287"/>
      <c r="R1234" s="287"/>
      <c r="S1234" s="287"/>
      <c r="T1234" s="287"/>
      <c r="U1234" s="288"/>
    </row>
    <row r="1235" spans="2:21">
      <c r="B1235" s="289"/>
      <c r="C1235" s="290"/>
      <c r="D1235" s="290"/>
      <c r="E1235" s="290"/>
      <c r="F1235" s="290"/>
      <c r="G1235" s="290"/>
      <c r="H1235" s="290"/>
      <c r="I1235" s="290"/>
      <c r="J1235" s="290"/>
      <c r="K1235" s="290"/>
      <c r="L1235" s="290"/>
      <c r="M1235" s="290"/>
      <c r="N1235" s="290"/>
      <c r="O1235" s="290"/>
      <c r="P1235" s="290"/>
      <c r="Q1235" s="290"/>
      <c r="R1235" s="290"/>
      <c r="S1235" s="290"/>
      <c r="T1235" s="290"/>
      <c r="U1235" s="291"/>
    </row>
    <row r="1236" spans="2:21">
      <c r="B1236" s="289"/>
      <c r="C1236" s="290"/>
      <c r="D1236" s="290"/>
      <c r="E1236" s="290"/>
      <c r="F1236" s="290"/>
      <c r="G1236" s="290"/>
      <c r="H1236" s="290"/>
      <c r="I1236" s="290"/>
      <c r="J1236" s="290"/>
      <c r="K1236" s="290"/>
      <c r="L1236" s="290"/>
      <c r="M1236" s="290"/>
      <c r="N1236" s="290"/>
      <c r="O1236" s="290"/>
      <c r="P1236" s="290"/>
      <c r="Q1236" s="290"/>
      <c r="R1236" s="290"/>
      <c r="S1236" s="290"/>
      <c r="T1236" s="290"/>
      <c r="U1236" s="291"/>
    </row>
    <row r="1237" spans="2:21">
      <c r="B1237" s="289"/>
      <c r="C1237" s="290"/>
      <c r="D1237" s="290"/>
      <c r="E1237" s="290"/>
      <c r="F1237" s="290"/>
      <c r="G1237" s="290"/>
      <c r="H1237" s="290"/>
      <c r="I1237" s="290"/>
      <c r="J1237" s="290"/>
      <c r="K1237" s="290"/>
      <c r="L1237" s="290"/>
      <c r="M1237" s="290"/>
      <c r="N1237" s="290"/>
      <c r="O1237" s="290"/>
      <c r="P1237" s="290"/>
      <c r="Q1237" s="290"/>
      <c r="R1237" s="290"/>
      <c r="S1237" s="290"/>
      <c r="T1237" s="290"/>
      <c r="U1237" s="291"/>
    </row>
    <row r="1238" spans="2:21">
      <c r="B1238" s="289"/>
      <c r="C1238" s="290"/>
      <c r="D1238" s="290"/>
      <c r="E1238" s="290"/>
      <c r="F1238" s="290"/>
      <c r="G1238" s="290"/>
      <c r="H1238" s="290"/>
      <c r="I1238" s="290"/>
      <c r="J1238" s="290"/>
      <c r="K1238" s="290"/>
      <c r="L1238" s="290"/>
      <c r="M1238" s="290"/>
      <c r="N1238" s="290"/>
      <c r="O1238" s="290"/>
      <c r="P1238" s="290"/>
      <c r="Q1238" s="290"/>
      <c r="R1238" s="290"/>
      <c r="S1238" s="290"/>
      <c r="T1238" s="290"/>
      <c r="U1238" s="291"/>
    </row>
    <row r="1239" spans="2:21">
      <c r="B1239" s="289"/>
      <c r="C1239" s="290"/>
      <c r="D1239" s="290"/>
      <c r="E1239" s="290"/>
      <c r="F1239" s="290"/>
      <c r="G1239" s="290"/>
      <c r="H1239" s="290"/>
      <c r="I1239" s="290"/>
      <c r="J1239" s="290"/>
      <c r="K1239" s="290"/>
      <c r="L1239" s="290"/>
      <c r="M1239" s="290"/>
      <c r="N1239" s="290"/>
      <c r="O1239" s="290"/>
      <c r="P1239" s="290"/>
      <c r="Q1239" s="290"/>
      <c r="R1239" s="290"/>
      <c r="S1239" s="290"/>
      <c r="T1239" s="290"/>
      <c r="U1239" s="291"/>
    </row>
    <row r="1240" spans="2:21" ht="15.75" thickBot="1">
      <c r="B1240" s="292"/>
      <c r="C1240" s="293"/>
      <c r="D1240" s="293"/>
      <c r="E1240" s="293"/>
      <c r="F1240" s="293"/>
      <c r="G1240" s="293"/>
      <c r="H1240" s="293"/>
      <c r="I1240" s="293"/>
      <c r="J1240" s="293"/>
      <c r="K1240" s="293"/>
      <c r="L1240" s="293"/>
      <c r="M1240" s="293"/>
      <c r="N1240" s="293"/>
      <c r="O1240" s="293"/>
      <c r="P1240" s="293"/>
      <c r="Q1240" s="293"/>
      <c r="R1240" s="293"/>
      <c r="S1240" s="293"/>
      <c r="T1240" s="293"/>
      <c r="U1240" s="294"/>
    </row>
    <row r="1241" spans="2:21">
      <c r="B1241" s="220"/>
      <c r="C1241" s="220"/>
      <c r="D1241" s="220"/>
      <c r="E1241" s="220"/>
      <c r="F1241" s="220"/>
      <c r="G1241" s="220"/>
      <c r="H1241" s="220"/>
      <c r="I1241" s="220"/>
      <c r="J1241" s="220"/>
      <c r="K1241" s="220"/>
      <c r="L1241" s="220"/>
      <c r="M1241" s="220"/>
      <c r="N1241" s="220"/>
      <c r="O1241" s="220"/>
      <c r="P1241" s="220"/>
      <c r="Q1241" s="220"/>
      <c r="R1241" s="220"/>
      <c r="S1241" s="220"/>
      <c r="T1241" s="220"/>
      <c r="U1241" s="220"/>
    </row>
    <row r="1242" spans="2:21">
      <c r="B1242" s="219"/>
      <c r="C1242" s="214"/>
      <c r="D1242" s="214"/>
      <c r="E1242" s="214"/>
      <c r="F1242" s="214"/>
      <c r="G1242" s="214"/>
      <c r="H1242" s="214"/>
      <c r="I1242" s="214"/>
      <c r="J1242" s="214"/>
      <c r="K1242" s="214"/>
      <c r="L1242" s="214"/>
      <c r="M1242" s="214"/>
      <c r="N1242" s="214"/>
      <c r="O1242" s="214"/>
      <c r="P1242" s="214"/>
      <c r="Q1242" s="214"/>
      <c r="R1242" s="214"/>
      <c r="S1242" s="214"/>
      <c r="T1242" s="214"/>
      <c r="U1242" s="214"/>
    </row>
    <row r="1243" spans="2:21">
      <c r="B1243" s="214"/>
      <c r="C1243" s="214"/>
      <c r="D1243" s="214"/>
      <c r="E1243" s="214"/>
      <c r="F1243" s="214"/>
      <c r="G1243" s="214"/>
      <c r="H1243" s="221"/>
      <c r="I1243" s="295" t="s">
        <v>37</v>
      </c>
      <c r="J1243" s="295"/>
      <c r="K1243" s="295"/>
      <c r="L1243" s="295"/>
      <c r="M1243" s="295"/>
      <c r="N1243" s="295"/>
      <c r="O1243" s="214"/>
      <c r="P1243" s="214"/>
      <c r="Q1243" s="295" t="s">
        <v>38</v>
      </c>
      <c r="R1243" s="295"/>
      <c r="S1243" s="295"/>
      <c r="T1243" s="295"/>
      <c r="U1243" s="295"/>
    </row>
    <row r="1244" spans="2:21">
      <c r="B1244" s="296" t="s">
        <v>39</v>
      </c>
      <c r="C1244" s="296"/>
      <c r="D1244" s="296"/>
      <c r="E1244" s="296"/>
      <c r="F1244" s="296"/>
      <c r="G1244" s="222"/>
      <c r="H1244" s="222"/>
      <c r="I1244" s="297"/>
      <c r="J1244" s="297"/>
      <c r="K1244" s="297"/>
      <c r="L1244" s="297"/>
      <c r="M1244" s="297"/>
      <c r="N1244" s="297"/>
      <c r="O1244" s="222"/>
      <c r="P1244" s="222"/>
      <c r="Q1244" s="277" t="s">
        <v>1</v>
      </c>
      <c r="R1244" s="277"/>
      <c r="S1244" s="277"/>
      <c r="T1244" s="277"/>
      <c r="U1244" s="277"/>
    </row>
    <row r="1245" spans="2:21">
      <c r="B1245" s="277"/>
      <c r="C1245" s="277"/>
      <c r="D1245" s="277"/>
      <c r="E1245" s="277"/>
      <c r="F1245" s="277"/>
      <c r="G1245" s="223"/>
      <c r="H1245" s="223"/>
      <c r="I1245" s="297"/>
      <c r="J1245" s="297"/>
      <c r="K1245" s="297"/>
      <c r="L1245" s="297"/>
      <c r="M1245" s="297"/>
      <c r="N1245" s="297"/>
      <c r="O1245" s="223"/>
      <c r="P1245" s="223"/>
      <c r="Q1245" s="277"/>
      <c r="R1245" s="277"/>
      <c r="S1245" s="277"/>
      <c r="T1245" s="277"/>
      <c r="U1245" s="277"/>
    </row>
    <row r="1246" spans="2:21">
      <c r="B1246" s="277"/>
      <c r="C1246" s="277"/>
      <c r="D1246" s="277"/>
      <c r="E1246" s="277"/>
      <c r="F1246" s="277"/>
      <c r="G1246" s="223"/>
      <c r="H1246" s="223"/>
      <c r="I1246" s="297"/>
      <c r="J1246" s="297"/>
      <c r="K1246" s="297"/>
      <c r="L1246" s="297"/>
      <c r="M1246" s="297"/>
      <c r="N1246" s="297"/>
      <c r="O1246" s="223"/>
      <c r="P1246" s="223"/>
      <c r="Q1246" s="277"/>
      <c r="R1246" s="277"/>
      <c r="S1246" s="277"/>
      <c r="T1246" s="277"/>
      <c r="U1246" s="277"/>
    </row>
    <row r="1247" spans="2:21">
      <c r="B1247" s="277"/>
      <c r="C1247" s="277"/>
      <c r="D1247" s="277"/>
      <c r="E1247" s="277"/>
      <c r="F1247" s="277"/>
      <c r="G1247" s="223"/>
      <c r="H1247" s="223"/>
      <c r="I1247" s="297"/>
      <c r="J1247" s="297"/>
      <c r="K1247" s="297"/>
      <c r="L1247" s="297"/>
      <c r="M1247" s="297"/>
      <c r="N1247" s="297"/>
      <c r="O1247" s="223"/>
      <c r="P1247" s="223"/>
      <c r="Q1247" s="277"/>
      <c r="R1247" s="277"/>
      <c r="S1247" s="277"/>
      <c r="T1247" s="277"/>
      <c r="U1247" s="277"/>
    </row>
    <row r="1248" spans="2:21" ht="15.75" thickBot="1">
      <c r="B1248" s="278"/>
      <c r="C1248" s="278"/>
      <c r="D1248" s="278"/>
      <c r="E1248" s="278"/>
      <c r="F1248" s="278"/>
      <c r="G1248" s="214"/>
      <c r="H1248" s="214"/>
      <c r="I1248" s="298"/>
      <c r="J1248" s="298"/>
      <c r="K1248" s="298"/>
      <c r="L1248" s="298"/>
      <c r="M1248" s="298"/>
      <c r="N1248" s="298"/>
      <c r="O1248" s="214"/>
      <c r="P1248" s="214"/>
      <c r="Q1248" s="278"/>
      <c r="R1248" s="278"/>
      <c r="S1248" s="278"/>
      <c r="T1248" s="278"/>
      <c r="U1248" s="278"/>
    </row>
    <row r="1249" spans="2:21">
      <c r="B1249" s="281" t="s">
        <v>88</v>
      </c>
      <c r="C1249" s="281"/>
      <c r="D1249" s="281"/>
      <c r="E1249" s="281"/>
      <c r="F1249" s="281"/>
      <c r="G1249" s="214"/>
      <c r="H1249" s="214"/>
      <c r="I1249" s="281" t="s">
        <v>89</v>
      </c>
      <c r="J1249" s="281"/>
      <c r="K1249" s="281"/>
      <c r="L1249" s="281"/>
      <c r="M1249" s="281"/>
      <c r="N1249" s="281"/>
      <c r="O1249" s="214"/>
      <c r="P1249" s="214"/>
      <c r="Q1249" s="299" t="s">
        <v>116</v>
      </c>
      <c r="R1249" s="299"/>
      <c r="S1249" s="299"/>
      <c r="T1249" s="299"/>
      <c r="U1249" s="299"/>
    </row>
    <row r="1250" spans="2:21">
      <c r="B1250" s="300" t="s">
        <v>91</v>
      </c>
      <c r="C1250" s="300"/>
      <c r="D1250" s="300"/>
      <c r="E1250" s="300"/>
      <c r="F1250" s="300"/>
      <c r="G1250" s="214"/>
      <c r="H1250" s="214"/>
      <c r="I1250" s="301" t="s">
        <v>92</v>
      </c>
      <c r="J1250" s="301"/>
      <c r="K1250" s="301"/>
      <c r="L1250" s="301"/>
      <c r="M1250" s="301"/>
      <c r="N1250" s="301"/>
      <c r="O1250" s="224"/>
      <c r="P1250" s="224"/>
      <c r="Q1250" s="301" t="s">
        <v>93</v>
      </c>
      <c r="R1250" s="301"/>
      <c r="S1250" s="301"/>
      <c r="T1250" s="301"/>
      <c r="U1250" s="301"/>
    </row>
    <row r="1251" spans="2:21">
      <c r="B1251" s="219"/>
      <c r="C1251" s="214"/>
      <c r="D1251" s="214"/>
      <c r="E1251" s="214"/>
      <c r="F1251" s="214"/>
      <c r="G1251" s="214"/>
      <c r="H1251" s="214"/>
      <c r="I1251" s="214"/>
      <c r="J1251" s="214"/>
      <c r="K1251" s="214"/>
      <c r="L1251" s="214"/>
      <c r="M1251" s="214"/>
      <c r="N1251" s="214"/>
      <c r="O1251" s="214"/>
      <c r="P1251" s="214"/>
      <c r="Q1251" s="214"/>
      <c r="R1251" s="214"/>
      <c r="S1251" s="214"/>
      <c r="T1251" s="214"/>
      <c r="U1251" s="214"/>
    </row>
    <row r="1252" spans="2:21">
      <c r="B1252" s="219"/>
      <c r="C1252" s="214"/>
      <c r="D1252" s="214"/>
      <c r="E1252" s="214"/>
      <c r="F1252" s="214"/>
      <c r="G1252" s="214"/>
      <c r="H1252" s="214"/>
      <c r="I1252" s="295" t="s">
        <v>41</v>
      </c>
      <c r="J1252" s="295"/>
      <c r="K1252" s="295"/>
      <c r="L1252" s="295"/>
      <c r="M1252" s="295"/>
      <c r="N1252" s="295"/>
      <c r="O1252" s="214"/>
      <c r="P1252" s="214"/>
      <c r="Q1252" s="214"/>
      <c r="R1252" s="214"/>
      <c r="S1252" s="214"/>
      <c r="T1252" s="214"/>
      <c r="U1252" s="214"/>
    </row>
    <row r="1253" spans="2:21">
      <c r="B1253" s="302" t="s">
        <v>118</v>
      </c>
      <c r="C1253" s="302"/>
      <c r="D1253" s="302"/>
      <c r="E1253" s="302"/>
      <c r="F1253" s="302"/>
      <c r="G1253" s="214"/>
      <c r="H1253" s="214"/>
      <c r="I1253" s="279" t="s">
        <v>40</v>
      </c>
      <c r="J1253" s="279"/>
      <c r="K1253" s="279"/>
      <c r="L1253" s="279"/>
      <c r="M1253" s="279"/>
      <c r="N1253" s="279"/>
      <c r="O1253" s="214"/>
      <c r="P1253" s="214"/>
      <c r="Q1253" s="279" t="s">
        <v>42</v>
      </c>
      <c r="R1253" s="279"/>
      <c r="S1253" s="279"/>
      <c r="T1253" s="279"/>
      <c r="U1253" s="279"/>
    </row>
    <row r="1254" spans="2:21">
      <c r="B1254" s="277"/>
      <c r="C1254" s="277"/>
      <c r="D1254" s="277"/>
      <c r="E1254" s="277"/>
      <c r="F1254" s="277"/>
      <c r="G1254" s="214"/>
      <c r="H1254" s="214"/>
      <c r="I1254" s="279"/>
      <c r="J1254" s="279"/>
      <c r="K1254" s="279"/>
      <c r="L1254" s="279"/>
      <c r="M1254" s="279"/>
      <c r="N1254" s="279"/>
      <c r="O1254" s="214"/>
      <c r="P1254" s="214"/>
      <c r="Q1254" s="277"/>
      <c r="R1254" s="277"/>
      <c r="S1254" s="277"/>
      <c r="T1254" s="277"/>
      <c r="U1254" s="277"/>
    </row>
    <row r="1255" spans="2:21">
      <c r="B1255" s="277"/>
      <c r="C1255" s="277"/>
      <c r="D1255" s="277"/>
      <c r="E1255" s="277"/>
      <c r="F1255" s="277"/>
      <c r="G1255" s="214"/>
      <c r="H1255" s="214"/>
      <c r="I1255" s="279"/>
      <c r="J1255" s="279"/>
      <c r="K1255" s="279"/>
      <c r="L1255" s="279"/>
      <c r="M1255" s="279"/>
      <c r="N1255" s="279"/>
      <c r="O1255" s="214"/>
      <c r="P1255" s="214"/>
      <c r="Q1255" s="277"/>
      <c r="R1255" s="277"/>
      <c r="S1255" s="277"/>
      <c r="T1255" s="277"/>
      <c r="U1255" s="277"/>
    </row>
    <row r="1256" spans="2:21">
      <c r="B1256" s="277"/>
      <c r="C1256" s="277"/>
      <c r="D1256" s="277"/>
      <c r="E1256" s="277"/>
      <c r="F1256" s="277"/>
      <c r="G1256" s="214"/>
      <c r="H1256" s="214"/>
      <c r="I1256" s="279"/>
      <c r="J1256" s="279"/>
      <c r="K1256" s="279"/>
      <c r="L1256" s="279"/>
      <c r="M1256" s="279"/>
      <c r="N1256" s="279"/>
      <c r="O1256" s="214"/>
      <c r="P1256" s="214"/>
      <c r="Q1256" s="277"/>
      <c r="R1256" s="277"/>
      <c r="S1256" s="277"/>
      <c r="T1256" s="277"/>
      <c r="U1256" s="277"/>
    </row>
    <row r="1257" spans="2:21" ht="15.75" thickBot="1">
      <c r="B1257" s="278"/>
      <c r="C1257" s="278"/>
      <c r="D1257" s="278"/>
      <c r="E1257" s="278"/>
      <c r="F1257" s="278"/>
      <c r="G1257" s="225"/>
      <c r="H1257" s="225"/>
      <c r="I1257" s="280"/>
      <c r="J1257" s="280"/>
      <c r="K1257" s="280"/>
      <c r="L1257" s="280"/>
      <c r="M1257" s="280"/>
      <c r="N1257" s="280"/>
      <c r="O1257" s="225"/>
      <c r="P1257" s="225"/>
      <c r="Q1257" s="278"/>
      <c r="R1257" s="278"/>
      <c r="S1257" s="278"/>
      <c r="T1257" s="278"/>
      <c r="U1257" s="278"/>
    </row>
    <row r="1258" spans="2:21">
      <c r="B1258" s="281" t="s">
        <v>94</v>
      </c>
      <c r="C1258" s="281"/>
      <c r="D1258" s="281"/>
      <c r="E1258" s="281"/>
      <c r="F1258" s="281"/>
      <c r="G1258" s="226"/>
      <c r="H1258" s="226"/>
      <c r="I1258" s="281" t="s">
        <v>95</v>
      </c>
      <c r="J1258" s="281"/>
      <c r="K1258" s="281"/>
      <c r="L1258" s="281"/>
      <c r="M1258" s="281"/>
      <c r="N1258" s="281"/>
      <c r="O1258" s="225"/>
      <c r="P1258" s="225"/>
      <c r="Q1258" s="281" t="s">
        <v>96</v>
      </c>
      <c r="R1258" s="281"/>
      <c r="S1258" s="281"/>
      <c r="T1258" s="281"/>
      <c r="U1258" s="281"/>
    </row>
    <row r="1259" spans="2:21" ht="32.25" customHeight="1">
      <c r="B1259" s="682" t="s">
        <v>97</v>
      </c>
      <c r="C1259" s="682"/>
      <c r="D1259" s="682"/>
      <c r="E1259" s="682"/>
      <c r="F1259" s="682"/>
      <c r="G1259" s="214"/>
      <c r="H1259" s="214"/>
      <c r="I1259" s="683" t="s">
        <v>98</v>
      </c>
      <c r="J1259" s="683"/>
      <c r="K1259" s="683"/>
      <c r="L1259" s="683"/>
      <c r="M1259" s="683"/>
      <c r="N1259" s="683"/>
      <c r="O1259" s="214"/>
      <c r="P1259" s="214"/>
      <c r="Q1259" s="683" t="s">
        <v>99</v>
      </c>
      <c r="R1259" s="683"/>
      <c r="S1259" s="683"/>
      <c r="T1259" s="683"/>
      <c r="U1259" s="683"/>
    </row>
    <row r="1264" spans="2:21">
      <c r="F1264" s="1"/>
      <c r="G1264" s="1"/>
      <c r="H1264" s="1"/>
      <c r="I1264" s="1"/>
      <c r="J1264" s="1"/>
      <c r="K1264" s="1"/>
      <c r="L1264" s="1"/>
      <c r="M1264" s="1"/>
      <c r="N1264" s="1"/>
      <c r="O1264" s="1"/>
    </row>
    <row r="1265" spans="2:21">
      <c r="F1265" s="1"/>
      <c r="G1265" s="1"/>
      <c r="H1265" s="1"/>
      <c r="I1265" s="1"/>
      <c r="J1265" s="1"/>
      <c r="K1265" s="1"/>
      <c r="L1265" s="1"/>
      <c r="M1265" s="1"/>
      <c r="N1265" s="1"/>
      <c r="O1265" s="1"/>
    </row>
    <row r="1266" spans="2:21">
      <c r="F1266" s="1"/>
      <c r="G1266" s="1"/>
      <c r="H1266" s="1"/>
      <c r="I1266" s="1"/>
      <c r="J1266" s="1"/>
      <c r="K1266" s="1"/>
      <c r="L1266" s="1"/>
      <c r="M1266" s="1"/>
      <c r="N1266" s="1"/>
      <c r="O1266" s="1"/>
    </row>
    <row r="1267" spans="2:21">
      <c r="F1267" s="1"/>
      <c r="G1267" s="1"/>
      <c r="H1267" s="1"/>
      <c r="I1267" s="1"/>
      <c r="J1267" s="1"/>
      <c r="K1267" s="1"/>
      <c r="L1267" s="1"/>
      <c r="M1267" s="1"/>
      <c r="N1267" s="1"/>
      <c r="O1267" s="1"/>
    </row>
    <row r="1268" spans="2:21">
      <c r="F1268" s="1"/>
      <c r="G1268" s="1"/>
      <c r="H1268" s="1"/>
      <c r="I1268" s="1"/>
      <c r="J1268" s="1"/>
      <c r="K1268" s="1"/>
      <c r="L1268" s="1"/>
      <c r="M1268" s="1"/>
      <c r="N1268" s="1"/>
      <c r="O1268" s="1"/>
    </row>
    <row r="1269" spans="2:21">
      <c r="F1269" s="1"/>
      <c r="G1269" s="1"/>
      <c r="H1269" s="1"/>
      <c r="I1269" s="1"/>
      <c r="J1269" s="1"/>
      <c r="K1269" s="1"/>
      <c r="L1269" s="1"/>
      <c r="M1269" s="1"/>
      <c r="N1269" s="1"/>
      <c r="O1269" s="1"/>
    </row>
    <row r="1270" spans="2:21" ht="25.5">
      <c r="B1270" s="446" t="s">
        <v>0</v>
      </c>
      <c r="C1270" s="446"/>
      <c r="D1270" s="446"/>
      <c r="E1270" s="446"/>
      <c r="F1270" s="446"/>
      <c r="G1270" s="446"/>
      <c r="H1270" s="446"/>
      <c r="I1270" s="446"/>
      <c r="J1270" s="446"/>
      <c r="K1270" s="446"/>
      <c r="L1270" s="446"/>
      <c r="M1270" s="446"/>
      <c r="N1270" s="446"/>
      <c r="O1270" s="446"/>
      <c r="P1270" s="446"/>
      <c r="Q1270" s="446"/>
      <c r="R1270" s="446"/>
      <c r="S1270" s="446"/>
      <c r="T1270" s="446"/>
      <c r="U1270" s="446"/>
    </row>
    <row r="1271" spans="2:21" ht="25.5">
      <c r="B1271" s="245"/>
      <c r="C1271" s="245"/>
      <c r="D1271" s="245"/>
      <c r="E1271" s="245"/>
      <c r="F1271" s="245"/>
      <c r="G1271" s="245"/>
      <c r="H1271" s="245"/>
      <c r="I1271" s="245"/>
      <c r="J1271" s="245"/>
      <c r="K1271" s="245"/>
      <c r="L1271" s="245"/>
      <c r="M1271" s="245"/>
      <c r="N1271" s="245"/>
      <c r="O1271" s="245"/>
      <c r="P1271" s="245"/>
      <c r="Q1271" s="245"/>
      <c r="R1271" s="245"/>
      <c r="S1271" s="245"/>
      <c r="T1271" s="245"/>
      <c r="U1271" s="245"/>
    </row>
    <row r="1272" spans="2:21" ht="25.5">
      <c r="B1272" s="245"/>
      <c r="C1272" s="245"/>
      <c r="D1272" s="245"/>
      <c r="E1272" s="245"/>
      <c r="F1272" s="245"/>
      <c r="G1272" s="245"/>
      <c r="H1272" s="245"/>
      <c r="I1272" s="245"/>
      <c r="J1272" s="245"/>
      <c r="K1272" s="245"/>
      <c r="L1272" s="245"/>
      <c r="M1272" s="245"/>
      <c r="N1272" s="245"/>
      <c r="O1272" s="245"/>
      <c r="P1272" s="245"/>
      <c r="Q1272" s="245"/>
      <c r="R1272" s="245"/>
      <c r="S1272" s="245"/>
      <c r="T1272" s="245"/>
      <c r="U1272" s="245"/>
    </row>
    <row r="1273" spans="2:21" ht="15.75" thickBot="1"/>
    <row r="1274" spans="2:21" ht="15" customHeight="1">
      <c r="B1274" s="415" t="s">
        <v>2</v>
      </c>
      <c r="C1274" s="416"/>
      <c r="D1274" s="416"/>
      <c r="E1274" s="416"/>
      <c r="F1274" s="416"/>
      <c r="G1274" s="447" t="s">
        <v>123</v>
      </c>
      <c r="H1274" s="448"/>
      <c r="I1274" s="448"/>
      <c r="J1274" s="448"/>
      <c r="K1274" s="448"/>
      <c r="L1274" s="448"/>
      <c r="M1274" s="448"/>
      <c r="N1274" s="448"/>
      <c r="O1274" s="448"/>
      <c r="P1274" s="448"/>
      <c r="Q1274" s="448"/>
      <c r="R1274" s="448"/>
      <c r="S1274" s="448"/>
      <c r="T1274" s="448"/>
      <c r="U1274" s="449"/>
    </row>
    <row r="1275" spans="2:21">
      <c r="B1275" s="450" t="s">
        <v>3</v>
      </c>
      <c r="C1275" s="451"/>
      <c r="D1275" s="451"/>
      <c r="E1275" s="451"/>
      <c r="F1275" s="451"/>
      <c r="G1275" s="452" t="s">
        <v>100</v>
      </c>
      <c r="H1275" s="453"/>
      <c r="I1275" s="453"/>
      <c r="J1275" s="453"/>
      <c r="K1275" s="453"/>
      <c r="L1275" s="453"/>
      <c r="M1275" s="453"/>
      <c r="N1275" s="453"/>
      <c r="O1275" s="453"/>
      <c r="P1275" s="453"/>
      <c r="Q1275" s="453"/>
      <c r="R1275" s="453"/>
      <c r="S1275" s="453"/>
      <c r="T1275" s="453"/>
      <c r="U1275" s="454"/>
    </row>
    <row r="1276" spans="2:21">
      <c r="B1276" s="415" t="s">
        <v>4</v>
      </c>
      <c r="C1276" s="416"/>
      <c r="D1276" s="416"/>
      <c r="E1276" s="416"/>
      <c r="F1276" s="416"/>
      <c r="G1276" s="455" t="s">
        <v>43</v>
      </c>
      <c r="H1276" s="456"/>
      <c r="I1276" s="456"/>
      <c r="J1276" s="456"/>
      <c r="K1276" s="456"/>
      <c r="L1276" s="456"/>
      <c r="M1276" s="456"/>
      <c r="N1276" s="456"/>
      <c r="O1276" s="456"/>
      <c r="P1276" s="456"/>
      <c r="Q1276" s="456"/>
      <c r="R1276" s="456"/>
      <c r="S1276" s="456"/>
      <c r="T1276" s="456"/>
      <c r="U1276" s="457"/>
    </row>
    <row r="1277" spans="2:21">
      <c r="B1277" s="415" t="s">
        <v>5</v>
      </c>
      <c r="C1277" s="416"/>
      <c r="D1277" s="416"/>
      <c r="E1277" s="416"/>
      <c r="F1277" s="416"/>
      <c r="G1277" s="455" t="s">
        <v>44</v>
      </c>
      <c r="H1277" s="456"/>
      <c r="I1277" s="456"/>
      <c r="J1277" s="456"/>
      <c r="K1277" s="456"/>
      <c r="L1277" s="456"/>
      <c r="M1277" s="456"/>
      <c r="N1277" s="456"/>
      <c r="O1277" s="456"/>
      <c r="P1277" s="456"/>
      <c r="Q1277" s="456"/>
      <c r="R1277" s="456"/>
      <c r="S1277" s="456"/>
      <c r="T1277" s="456"/>
      <c r="U1277" s="457"/>
    </row>
    <row r="1278" spans="2:21">
      <c r="B1278" s="415" t="s">
        <v>6</v>
      </c>
      <c r="C1278" s="416"/>
      <c r="D1278" s="416"/>
      <c r="E1278" s="416"/>
      <c r="F1278" s="416"/>
      <c r="G1278" s="458" t="s">
        <v>7</v>
      </c>
      <c r="H1278" s="459"/>
      <c r="I1278" s="460"/>
      <c r="J1278" s="460"/>
      <c r="K1278" s="460"/>
      <c r="L1278" s="460"/>
      <c r="M1278" s="273" t="s">
        <v>8</v>
      </c>
      <c r="N1278" s="460">
        <v>1344927.5</v>
      </c>
      <c r="O1278" s="460"/>
      <c r="P1278" s="460"/>
      <c r="Q1278" s="460"/>
      <c r="R1278" s="459" t="s">
        <v>9</v>
      </c>
      <c r="S1278" s="459"/>
      <c r="T1278" s="460"/>
      <c r="U1278" s="461"/>
    </row>
    <row r="1279" spans="2:21">
      <c r="B1279" s="415" t="s">
        <v>10</v>
      </c>
      <c r="C1279" s="416"/>
      <c r="D1279" s="416"/>
      <c r="E1279" s="416"/>
      <c r="F1279" s="416"/>
      <c r="G1279" s="458" t="s">
        <v>7</v>
      </c>
      <c r="H1279" s="459"/>
      <c r="I1279" s="460"/>
      <c r="J1279" s="460"/>
      <c r="K1279" s="460"/>
      <c r="L1279" s="460"/>
      <c r="M1279" s="273" t="s">
        <v>8</v>
      </c>
      <c r="N1279" s="460">
        <v>1344927.5</v>
      </c>
      <c r="O1279" s="460"/>
      <c r="P1279" s="460"/>
      <c r="Q1279" s="460"/>
      <c r="R1279" s="459"/>
      <c r="S1279" s="459"/>
      <c r="T1279" s="459"/>
      <c r="U1279" s="462"/>
    </row>
    <row r="1280" spans="2:21">
      <c r="B1280" s="415" t="s">
        <v>11</v>
      </c>
      <c r="C1280" s="416"/>
      <c r="D1280" s="416"/>
      <c r="E1280" s="416"/>
      <c r="F1280" s="416"/>
      <c r="G1280" s="417" t="s">
        <v>119</v>
      </c>
      <c r="H1280" s="418"/>
      <c r="I1280" s="418"/>
      <c r="J1280" s="418"/>
      <c r="K1280" s="418"/>
      <c r="L1280" s="418"/>
      <c r="M1280" s="418"/>
      <c r="N1280" s="418"/>
      <c r="O1280" s="418"/>
      <c r="P1280" s="418"/>
      <c r="Q1280" s="418"/>
      <c r="R1280" s="418"/>
      <c r="S1280" s="418"/>
      <c r="T1280" s="418"/>
      <c r="U1280" s="419"/>
    </row>
    <row r="1281" spans="2:21" ht="15.75" thickBot="1">
      <c r="B1281" s="420" t="s">
        <v>12</v>
      </c>
      <c r="C1281" s="421"/>
      <c r="D1281" s="421"/>
      <c r="E1281" s="421"/>
      <c r="F1281" s="421"/>
      <c r="G1281" s="422" t="s">
        <v>64</v>
      </c>
      <c r="H1281" s="423"/>
      <c r="I1281" s="423"/>
      <c r="J1281" s="423"/>
      <c r="K1281" s="423"/>
      <c r="L1281" s="423"/>
      <c r="M1281" s="423"/>
      <c r="N1281" s="423"/>
      <c r="O1281" s="423"/>
      <c r="P1281" s="423"/>
      <c r="Q1281" s="423"/>
      <c r="R1281" s="423"/>
      <c r="S1281" s="423"/>
      <c r="T1281" s="423"/>
      <c r="U1281" s="424"/>
    </row>
    <row r="1282" spans="2:21" ht="15.75" thickBot="1">
      <c r="B1282" s="425"/>
      <c r="C1282" s="425"/>
      <c r="D1282" s="425"/>
      <c r="E1282" s="425"/>
      <c r="F1282" s="425"/>
      <c r="G1282" s="278"/>
      <c r="H1282" s="278"/>
      <c r="I1282" s="278"/>
      <c r="J1282" s="278"/>
      <c r="K1282" s="278"/>
      <c r="L1282" s="278"/>
      <c r="M1282" s="278"/>
      <c r="N1282" s="278"/>
      <c r="O1282" s="278"/>
      <c r="P1282" s="278"/>
      <c r="Q1282" s="278"/>
      <c r="R1282" s="278"/>
      <c r="S1282" s="278"/>
      <c r="T1282" s="278"/>
      <c r="U1282" s="278"/>
    </row>
    <row r="1283" spans="2:21" ht="16.5" thickBot="1">
      <c r="B1283" s="376" t="s">
        <v>13</v>
      </c>
      <c r="C1283" s="377"/>
      <c r="D1283" s="378"/>
      <c r="E1283" s="377" t="s">
        <v>14</v>
      </c>
      <c r="F1283" s="378"/>
      <c r="G1283" s="382" t="s">
        <v>15</v>
      </c>
      <c r="H1283" s="383"/>
      <c r="I1283" s="383"/>
      <c r="J1283" s="383"/>
      <c r="K1283" s="383"/>
      <c r="L1283" s="383"/>
      <c r="M1283" s="383"/>
      <c r="N1283" s="383"/>
      <c r="O1283" s="383"/>
      <c r="P1283" s="383"/>
      <c r="Q1283" s="383"/>
      <c r="R1283" s="383"/>
      <c r="S1283" s="383"/>
      <c r="T1283" s="383"/>
      <c r="U1283" s="384"/>
    </row>
    <row r="1284" spans="2:21" ht="15.75" thickBot="1">
      <c r="B1284" s="379"/>
      <c r="C1284" s="380"/>
      <c r="D1284" s="381"/>
      <c r="E1284" s="380"/>
      <c r="F1284" s="381"/>
      <c r="G1284" s="385" t="s">
        <v>16</v>
      </c>
      <c r="H1284" s="386"/>
      <c r="I1284" s="394" t="s">
        <v>17</v>
      </c>
      <c r="J1284" s="395"/>
      <c r="K1284" s="395"/>
      <c r="L1284" s="395"/>
      <c r="M1284" s="395"/>
      <c r="N1284" s="396"/>
      <c r="O1284" s="431" t="s">
        <v>18</v>
      </c>
      <c r="P1284" s="432"/>
      <c r="Q1284" s="432"/>
      <c r="R1284" s="432"/>
      <c r="S1284" s="432"/>
      <c r="T1284" s="432"/>
      <c r="U1284" s="433"/>
    </row>
    <row r="1285" spans="2:21">
      <c r="B1285" s="379"/>
      <c r="C1285" s="380"/>
      <c r="D1285" s="381"/>
      <c r="E1285" s="380"/>
      <c r="F1285" s="381"/>
      <c r="G1285" s="387"/>
      <c r="H1285" s="388"/>
      <c r="I1285" s="385" t="s">
        <v>19</v>
      </c>
      <c r="J1285" s="434"/>
      <c r="K1285" s="434"/>
      <c r="L1285" s="385" t="s">
        <v>20</v>
      </c>
      <c r="M1285" s="434"/>
      <c r="N1285" s="386"/>
      <c r="O1285" s="436" t="s">
        <v>19</v>
      </c>
      <c r="P1285" s="437"/>
      <c r="Q1285" s="437"/>
      <c r="R1285" s="385" t="s">
        <v>20</v>
      </c>
      <c r="S1285" s="434"/>
      <c r="T1285" s="434"/>
      <c r="U1285" s="399" t="s">
        <v>21</v>
      </c>
    </row>
    <row r="1286" spans="2:21" ht="15.75" thickBot="1">
      <c r="B1286" s="426"/>
      <c r="C1286" s="427"/>
      <c r="D1286" s="428"/>
      <c r="E1286" s="380"/>
      <c r="F1286" s="381"/>
      <c r="G1286" s="429"/>
      <c r="H1286" s="430"/>
      <c r="I1286" s="429"/>
      <c r="J1286" s="435"/>
      <c r="K1286" s="435"/>
      <c r="L1286" s="429"/>
      <c r="M1286" s="435"/>
      <c r="N1286" s="430"/>
      <c r="O1286" s="429"/>
      <c r="P1286" s="435"/>
      <c r="Q1286" s="435"/>
      <c r="R1286" s="429"/>
      <c r="S1286" s="435"/>
      <c r="T1286" s="435"/>
      <c r="U1286" s="400"/>
    </row>
    <row r="1287" spans="2:21">
      <c r="B1287" s="438" t="s">
        <v>45</v>
      </c>
      <c r="C1287" s="439"/>
      <c r="D1287" s="440"/>
      <c r="E1287" s="441"/>
      <c r="F1287" s="442"/>
      <c r="G1287" s="443"/>
      <c r="H1287" s="444"/>
      <c r="I1287" s="441"/>
      <c r="J1287" s="445"/>
      <c r="K1287" s="445"/>
      <c r="L1287" s="445"/>
      <c r="M1287" s="445"/>
      <c r="N1287" s="445"/>
      <c r="O1287" s="443"/>
      <c r="P1287" s="445"/>
      <c r="Q1287" s="445"/>
      <c r="R1287" s="445"/>
      <c r="S1287" s="445"/>
      <c r="T1287" s="445"/>
      <c r="U1287" s="258"/>
    </row>
    <row r="1288" spans="2:21">
      <c r="B1288" s="406" t="s">
        <v>46</v>
      </c>
      <c r="C1288" s="407"/>
      <c r="D1288" s="408"/>
      <c r="E1288" s="361" t="s">
        <v>59</v>
      </c>
      <c r="F1288" s="362"/>
      <c r="G1288" s="368">
        <v>960</v>
      </c>
      <c r="H1288" s="402"/>
      <c r="I1288" s="403">
        <v>0</v>
      </c>
      <c r="J1288" s="369"/>
      <c r="K1288" s="414"/>
      <c r="L1288" s="403">
        <v>0</v>
      </c>
      <c r="M1288" s="404"/>
      <c r="N1288" s="405"/>
      <c r="O1288" s="368">
        <f>+I1288+O1176</f>
        <v>960</v>
      </c>
      <c r="P1288" s="369"/>
      <c r="Q1288" s="369"/>
      <c r="R1288" s="369">
        <f>+L1288+R1176</f>
        <v>960</v>
      </c>
      <c r="S1288" s="369"/>
      <c r="T1288" s="369"/>
      <c r="U1288" s="175">
        <f>+R1288/G1288</f>
        <v>1</v>
      </c>
    </row>
    <row r="1289" spans="2:21">
      <c r="B1289" s="406" t="s">
        <v>47</v>
      </c>
      <c r="C1289" s="407"/>
      <c r="D1289" s="408"/>
      <c r="E1289" s="361" t="s">
        <v>60</v>
      </c>
      <c r="F1289" s="362"/>
      <c r="G1289" s="368">
        <v>120</v>
      </c>
      <c r="H1289" s="402"/>
      <c r="I1289" s="403">
        <v>0</v>
      </c>
      <c r="J1289" s="369"/>
      <c r="K1289" s="414"/>
      <c r="L1289" s="403">
        <v>0</v>
      </c>
      <c r="M1289" s="404"/>
      <c r="N1289" s="405"/>
      <c r="O1289" s="368">
        <f>+I1289+O1177</f>
        <v>120</v>
      </c>
      <c r="P1289" s="369"/>
      <c r="Q1289" s="369"/>
      <c r="R1289" s="369">
        <f>+L1289+R1177</f>
        <v>120</v>
      </c>
      <c r="S1289" s="369"/>
      <c r="T1289" s="369"/>
      <c r="U1289" s="175">
        <f>+R1289/G1289</f>
        <v>1</v>
      </c>
    </row>
    <row r="1290" spans="2:21">
      <c r="B1290" s="176" t="s">
        <v>48</v>
      </c>
      <c r="C1290" s="177"/>
      <c r="D1290" s="178"/>
      <c r="E1290" s="401" t="s">
        <v>60</v>
      </c>
      <c r="F1290" s="362"/>
      <c r="G1290" s="368">
        <v>3975</v>
      </c>
      <c r="H1290" s="402"/>
      <c r="I1290" s="403">
        <v>180</v>
      </c>
      <c r="J1290" s="404"/>
      <c r="K1290" s="402"/>
      <c r="L1290" s="403">
        <v>180</v>
      </c>
      <c r="M1290" s="404"/>
      <c r="N1290" s="405"/>
      <c r="O1290" s="368">
        <f>+I1290+O1178</f>
        <v>3975</v>
      </c>
      <c r="P1290" s="369"/>
      <c r="Q1290" s="369"/>
      <c r="R1290" s="369">
        <f>+L1290+R1178</f>
        <v>3975</v>
      </c>
      <c r="S1290" s="369"/>
      <c r="T1290" s="369"/>
      <c r="U1290" s="175">
        <f>+R1290/G1290</f>
        <v>1</v>
      </c>
    </row>
    <row r="1291" spans="2:21">
      <c r="B1291" s="409" t="s">
        <v>49</v>
      </c>
      <c r="C1291" s="410"/>
      <c r="D1291" s="411"/>
      <c r="E1291" s="361"/>
      <c r="F1291" s="412"/>
      <c r="G1291" s="368"/>
      <c r="H1291" s="402"/>
      <c r="I1291" s="403"/>
      <c r="J1291" s="404"/>
      <c r="K1291" s="402"/>
      <c r="L1291" s="403"/>
      <c r="M1291" s="404"/>
      <c r="N1291" s="405"/>
      <c r="O1291" s="368"/>
      <c r="P1291" s="404"/>
      <c r="Q1291" s="413"/>
      <c r="R1291" s="369"/>
      <c r="S1291" s="404"/>
      <c r="T1291" s="413"/>
      <c r="U1291" s="175"/>
    </row>
    <row r="1292" spans="2:21">
      <c r="B1292" s="406" t="s">
        <v>50</v>
      </c>
      <c r="C1292" s="407"/>
      <c r="D1292" s="408"/>
      <c r="E1292" s="361" t="s">
        <v>60</v>
      </c>
      <c r="F1292" s="362"/>
      <c r="G1292" s="368">
        <v>120</v>
      </c>
      <c r="H1292" s="402"/>
      <c r="I1292" s="403">
        <v>0</v>
      </c>
      <c r="J1292" s="404"/>
      <c r="K1292" s="402"/>
      <c r="L1292" s="403">
        <v>0</v>
      </c>
      <c r="M1292" s="404"/>
      <c r="N1292" s="405"/>
      <c r="O1292" s="368">
        <f>+I1292+O1180</f>
        <v>120</v>
      </c>
      <c r="P1292" s="369"/>
      <c r="Q1292" s="369"/>
      <c r="R1292" s="369">
        <f>+L1292+R1180</f>
        <v>120</v>
      </c>
      <c r="S1292" s="369"/>
      <c r="T1292" s="369"/>
      <c r="U1292" s="175">
        <f>+R1292/G1292</f>
        <v>1</v>
      </c>
    </row>
    <row r="1293" spans="2:21">
      <c r="B1293" s="176" t="s">
        <v>51</v>
      </c>
      <c r="C1293" s="177"/>
      <c r="D1293" s="178"/>
      <c r="E1293" s="401" t="s">
        <v>59</v>
      </c>
      <c r="F1293" s="362"/>
      <c r="G1293" s="368">
        <v>300</v>
      </c>
      <c r="H1293" s="402"/>
      <c r="I1293" s="403">
        <v>0</v>
      </c>
      <c r="J1293" s="404"/>
      <c r="K1293" s="402"/>
      <c r="L1293" s="403">
        <v>0</v>
      </c>
      <c r="M1293" s="404"/>
      <c r="N1293" s="405"/>
      <c r="O1293" s="368">
        <f>+I1293+O1181</f>
        <v>300</v>
      </c>
      <c r="P1293" s="369"/>
      <c r="Q1293" s="369"/>
      <c r="R1293" s="369">
        <f>+L1293+R1181</f>
        <v>300</v>
      </c>
      <c r="S1293" s="369"/>
      <c r="T1293" s="369"/>
      <c r="U1293" s="175">
        <f>+R1293/G1293</f>
        <v>1</v>
      </c>
    </row>
    <row r="1294" spans="2:21">
      <c r="B1294" s="406" t="s">
        <v>52</v>
      </c>
      <c r="C1294" s="407"/>
      <c r="D1294" s="408"/>
      <c r="E1294" s="361" t="s">
        <v>59</v>
      </c>
      <c r="F1294" s="362"/>
      <c r="G1294" s="368">
        <v>1200</v>
      </c>
      <c r="H1294" s="402"/>
      <c r="I1294" s="403">
        <v>0</v>
      </c>
      <c r="J1294" s="404"/>
      <c r="K1294" s="402"/>
      <c r="L1294" s="403">
        <v>0</v>
      </c>
      <c r="M1294" s="404"/>
      <c r="N1294" s="405"/>
      <c r="O1294" s="368">
        <f>+I1294+O1182</f>
        <v>1200</v>
      </c>
      <c r="P1294" s="369"/>
      <c r="Q1294" s="369"/>
      <c r="R1294" s="369">
        <f>+L1294+R1182</f>
        <v>1200</v>
      </c>
      <c r="S1294" s="369"/>
      <c r="T1294" s="369"/>
      <c r="U1294" s="175">
        <f>+R1294/G1294</f>
        <v>1</v>
      </c>
    </row>
    <row r="1295" spans="2:21">
      <c r="B1295" s="409" t="s">
        <v>53</v>
      </c>
      <c r="C1295" s="410"/>
      <c r="D1295" s="411"/>
      <c r="E1295" s="361"/>
      <c r="F1295" s="412"/>
      <c r="G1295" s="368"/>
      <c r="H1295" s="402"/>
      <c r="I1295" s="403"/>
      <c r="J1295" s="404"/>
      <c r="K1295" s="402"/>
      <c r="L1295" s="403"/>
      <c r="M1295" s="404"/>
      <c r="N1295" s="405"/>
      <c r="O1295" s="368"/>
      <c r="P1295" s="404"/>
      <c r="Q1295" s="413"/>
      <c r="R1295" s="369"/>
      <c r="S1295" s="404"/>
      <c r="T1295" s="413"/>
      <c r="U1295" s="175"/>
    </row>
    <row r="1296" spans="2:21">
      <c r="B1296" s="406" t="s">
        <v>54</v>
      </c>
      <c r="C1296" s="407"/>
      <c r="D1296" s="408"/>
      <c r="E1296" s="361" t="s">
        <v>59</v>
      </c>
      <c r="F1296" s="362"/>
      <c r="G1296" s="368">
        <v>11104</v>
      </c>
      <c r="H1296" s="402"/>
      <c r="I1296" s="403">
        <v>0</v>
      </c>
      <c r="J1296" s="404"/>
      <c r="K1296" s="402"/>
      <c r="L1296" s="403">
        <v>0</v>
      </c>
      <c r="M1296" s="404"/>
      <c r="N1296" s="405"/>
      <c r="O1296" s="368">
        <f>+I1296+O1184</f>
        <v>11104</v>
      </c>
      <c r="P1296" s="369"/>
      <c r="Q1296" s="369"/>
      <c r="R1296" s="369">
        <f>+L1296+R1184</f>
        <v>11104</v>
      </c>
      <c r="S1296" s="369"/>
      <c r="T1296" s="369"/>
      <c r="U1296" s="175">
        <f>+R1296/G1296</f>
        <v>1</v>
      </c>
    </row>
    <row r="1297" spans="2:21">
      <c r="B1297" s="176" t="s">
        <v>55</v>
      </c>
      <c r="C1297" s="177"/>
      <c r="D1297" s="178"/>
      <c r="E1297" s="401" t="s">
        <v>60</v>
      </c>
      <c r="F1297" s="362"/>
      <c r="G1297" s="368">
        <v>555</v>
      </c>
      <c r="H1297" s="402"/>
      <c r="I1297" s="403">
        <v>0</v>
      </c>
      <c r="J1297" s="404"/>
      <c r="K1297" s="402"/>
      <c r="L1297" s="403">
        <v>0</v>
      </c>
      <c r="M1297" s="404"/>
      <c r="N1297" s="405"/>
      <c r="O1297" s="368">
        <f>+I1297+O1185</f>
        <v>555</v>
      </c>
      <c r="P1297" s="369"/>
      <c r="Q1297" s="369"/>
      <c r="R1297" s="369">
        <f>+L1297+R1185</f>
        <v>555</v>
      </c>
      <c r="S1297" s="369"/>
      <c r="T1297" s="369"/>
      <c r="U1297" s="175">
        <f>+R1297/G1297</f>
        <v>1</v>
      </c>
    </row>
    <row r="1298" spans="2:21">
      <c r="B1298" s="179" t="s">
        <v>56</v>
      </c>
      <c r="C1298" s="180"/>
      <c r="D1298" s="181"/>
      <c r="E1298" s="256"/>
      <c r="F1298" s="250"/>
      <c r="G1298" s="251"/>
      <c r="H1298" s="252"/>
      <c r="I1298" s="253"/>
      <c r="J1298" s="254"/>
      <c r="K1298" s="252"/>
      <c r="L1298" s="253"/>
      <c r="M1298" s="254"/>
      <c r="N1298" s="255"/>
      <c r="O1298" s="251"/>
      <c r="P1298" s="254"/>
      <c r="Q1298" s="257"/>
      <c r="R1298" s="249"/>
      <c r="S1298" s="254"/>
      <c r="T1298" s="257"/>
      <c r="U1298" s="175"/>
    </row>
    <row r="1299" spans="2:21">
      <c r="B1299" s="176" t="s">
        <v>56</v>
      </c>
      <c r="C1299" s="180"/>
      <c r="D1299" s="181"/>
      <c r="E1299" s="401" t="s">
        <v>60</v>
      </c>
      <c r="F1299" s="362"/>
      <c r="G1299" s="368">
        <v>12</v>
      </c>
      <c r="H1299" s="402"/>
      <c r="I1299" s="403">
        <v>1</v>
      </c>
      <c r="J1299" s="404"/>
      <c r="K1299" s="402"/>
      <c r="L1299" s="403">
        <v>1</v>
      </c>
      <c r="M1299" s="404"/>
      <c r="N1299" s="405"/>
      <c r="O1299" s="368">
        <f>+I1299+O1187</f>
        <v>12</v>
      </c>
      <c r="P1299" s="369"/>
      <c r="Q1299" s="369"/>
      <c r="R1299" s="369">
        <f>+L1299+R1187</f>
        <v>12</v>
      </c>
      <c r="S1299" s="369"/>
      <c r="T1299" s="369"/>
      <c r="U1299" s="175">
        <f>+R1299/G1299</f>
        <v>1</v>
      </c>
    </row>
    <row r="1300" spans="2:21">
      <c r="B1300" s="176" t="s">
        <v>57</v>
      </c>
      <c r="C1300" s="180"/>
      <c r="D1300" s="181"/>
      <c r="E1300" s="401" t="s">
        <v>60</v>
      </c>
      <c r="F1300" s="362"/>
      <c r="G1300" s="368">
        <v>12</v>
      </c>
      <c r="H1300" s="402"/>
      <c r="I1300" s="403">
        <v>1</v>
      </c>
      <c r="J1300" s="404"/>
      <c r="K1300" s="402"/>
      <c r="L1300" s="403">
        <v>1</v>
      </c>
      <c r="M1300" s="404"/>
      <c r="N1300" s="405"/>
      <c r="O1300" s="368">
        <f>+I1300+O1188</f>
        <v>12</v>
      </c>
      <c r="P1300" s="369"/>
      <c r="Q1300" s="369"/>
      <c r="R1300" s="369">
        <f>+L1300+R1188</f>
        <v>12</v>
      </c>
      <c r="S1300" s="369"/>
      <c r="T1300" s="369"/>
      <c r="U1300" s="175">
        <f>+R1300/G1300</f>
        <v>1</v>
      </c>
    </row>
    <row r="1301" spans="2:21">
      <c r="B1301" s="179" t="s">
        <v>58</v>
      </c>
      <c r="C1301" s="180"/>
      <c r="D1301" s="181"/>
      <c r="E1301" s="256"/>
      <c r="F1301" s="250"/>
      <c r="G1301" s="251"/>
      <c r="H1301" s="252"/>
      <c r="I1301" s="253"/>
      <c r="J1301" s="254"/>
      <c r="K1301" s="252"/>
      <c r="L1301" s="253"/>
      <c r="M1301" s="254"/>
      <c r="N1301" s="255"/>
      <c r="O1301" s="251"/>
      <c r="P1301" s="254"/>
      <c r="Q1301" s="257"/>
      <c r="R1301" s="249"/>
      <c r="S1301" s="254"/>
      <c r="T1301" s="257"/>
      <c r="U1301" s="175"/>
    </row>
    <row r="1302" spans="2:21" ht="15.75" thickBot="1">
      <c r="B1302" s="358" t="s">
        <v>58</v>
      </c>
      <c r="C1302" s="359"/>
      <c r="D1302" s="360"/>
      <c r="E1302" s="361" t="s">
        <v>60</v>
      </c>
      <c r="F1302" s="362"/>
      <c r="G1302" s="363">
        <v>1</v>
      </c>
      <c r="H1302" s="364"/>
      <c r="I1302" s="365">
        <v>1</v>
      </c>
      <c r="J1302" s="366"/>
      <c r="K1302" s="364"/>
      <c r="L1302" s="365">
        <v>1</v>
      </c>
      <c r="M1302" s="366"/>
      <c r="N1302" s="367"/>
      <c r="O1302" s="368">
        <f>+I1302+O1190</f>
        <v>1</v>
      </c>
      <c r="P1302" s="369"/>
      <c r="Q1302" s="369"/>
      <c r="R1302" s="369">
        <f>+L1302+R1190</f>
        <v>1</v>
      </c>
      <c r="S1302" s="369"/>
      <c r="T1302" s="369"/>
      <c r="U1302" s="175">
        <f>+R1302/G1302</f>
        <v>1</v>
      </c>
    </row>
    <row r="1303" spans="2:21" ht="15.75" thickBot="1">
      <c r="B1303" s="370"/>
      <c r="C1303" s="371"/>
      <c r="D1303" s="371"/>
      <c r="E1303" s="371"/>
      <c r="F1303" s="372"/>
      <c r="G1303" s="373"/>
      <c r="H1303" s="374"/>
      <c r="I1303" s="374"/>
      <c r="J1303" s="374"/>
      <c r="K1303" s="374"/>
      <c r="L1303" s="374"/>
      <c r="M1303" s="374"/>
      <c r="N1303" s="375"/>
      <c r="O1303" s="373"/>
      <c r="P1303" s="374"/>
      <c r="Q1303" s="374"/>
      <c r="R1303" s="374"/>
      <c r="S1303" s="374"/>
      <c r="T1303" s="374"/>
      <c r="U1303" s="375"/>
    </row>
    <row r="1304" spans="2:21" ht="15.75" thickBot="1">
      <c r="B1304" s="191"/>
      <c r="C1304" s="192"/>
      <c r="D1304" s="193"/>
      <c r="E1304" s="194"/>
      <c r="F1304" s="195"/>
      <c r="G1304" s="196"/>
      <c r="H1304" s="197"/>
      <c r="I1304" s="198"/>
      <c r="J1304" s="198"/>
      <c r="K1304" s="199"/>
      <c r="L1304" s="198"/>
      <c r="M1304" s="199"/>
      <c r="N1304" s="198"/>
      <c r="O1304" s="198"/>
      <c r="P1304" s="198"/>
      <c r="Q1304" s="198"/>
      <c r="R1304" s="199"/>
      <c r="S1304" s="198"/>
      <c r="T1304" s="196"/>
      <c r="U1304" s="198"/>
    </row>
    <row r="1305" spans="2:21" ht="16.5" thickBot="1">
      <c r="B1305" s="376" t="s">
        <v>23</v>
      </c>
      <c r="C1305" s="377"/>
      <c r="D1305" s="377"/>
      <c r="E1305" s="377"/>
      <c r="F1305" s="378"/>
      <c r="G1305" s="382" t="s">
        <v>24</v>
      </c>
      <c r="H1305" s="383"/>
      <c r="I1305" s="383"/>
      <c r="J1305" s="383"/>
      <c r="K1305" s="383"/>
      <c r="L1305" s="383"/>
      <c r="M1305" s="383"/>
      <c r="N1305" s="383"/>
      <c r="O1305" s="383"/>
      <c r="P1305" s="383"/>
      <c r="Q1305" s="383"/>
      <c r="R1305" s="383"/>
      <c r="S1305" s="383"/>
      <c r="T1305" s="383"/>
      <c r="U1305" s="384"/>
    </row>
    <row r="1306" spans="2:21" ht="15.75" thickBot="1">
      <c r="B1306" s="379"/>
      <c r="C1306" s="380"/>
      <c r="D1306" s="380"/>
      <c r="E1306" s="380"/>
      <c r="F1306" s="381"/>
      <c r="G1306" s="385" t="s">
        <v>25</v>
      </c>
      <c r="H1306" s="386"/>
      <c r="I1306" s="380" t="s">
        <v>17</v>
      </c>
      <c r="J1306" s="380"/>
      <c r="K1306" s="380"/>
      <c r="L1306" s="380"/>
      <c r="M1306" s="380"/>
      <c r="N1306" s="381"/>
      <c r="O1306" s="391" t="s">
        <v>18</v>
      </c>
      <c r="P1306" s="392"/>
      <c r="Q1306" s="392"/>
      <c r="R1306" s="392"/>
      <c r="S1306" s="392"/>
      <c r="T1306" s="392"/>
      <c r="U1306" s="393"/>
    </row>
    <row r="1307" spans="2:21" ht="15.75" thickBot="1">
      <c r="B1307" s="379"/>
      <c r="C1307" s="380"/>
      <c r="D1307" s="380"/>
      <c r="E1307" s="380"/>
      <c r="F1307" s="381"/>
      <c r="G1307" s="387"/>
      <c r="H1307" s="388"/>
      <c r="I1307" s="394" t="s">
        <v>19</v>
      </c>
      <c r="J1307" s="395"/>
      <c r="K1307" s="396"/>
      <c r="L1307" s="394" t="s">
        <v>26</v>
      </c>
      <c r="M1307" s="395"/>
      <c r="N1307" s="396"/>
      <c r="O1307" s="394" t="s">
        <v>19</v>
      </c>
      <c r="P1307" s="395"/>
      <c r="Q1307" s="397"/>
      <c r="R1307" s="398" t="s">
        <v>26</v>
      </c>
      <c r="S1307" s="395"/>
      <c r="T1307" s="396"/>
      <c r="U1307" s="399" t="s">
        <v>21</v>
      </c>
    </row>
    <row r="1308" spans="2:21" ht="15.75" thickBot="1">
      <c r="B1308" s="379"/>
      <c r="C1308" s="380"/>
      <c r="D1308" s="380"/>
      <c r="E1308" s="380"/>
      <c r="F1308" s="381"/>
      <c r="G1308" s="389"/>
      <c r="H1308" s="390"/>
      <c r="I1308" s="260" t="s">
        <v>27</v>
      </c>
      <c r="J1308" s="262" t="s">
        <v>28</v>
      </c>
      <c r="K1308" s="262" t="s">
        <v>29</v>
      </c>
      <c r="L1308" s="260" t="s">
        <v>27</v>
      </c>
      <c r="M1308" s="262" t="s">
        <v>28</v>
      </c>
      <c r="N1308" s="261" t="s">
        <v>29</v>
      </c>
      <c r="O1308" s="203" t="s">
        <v>27</v>
      </c>
      <c r="P1308" s="260" t="s">
        <v>28</v>
      </c>
      <c r="Q1308" s="204" t="s">
        <v>29</v>
      </c>
      <c r="R1308" s="205" t="s">
        <v>27</v>
      </c>
      <c r="S1308" s="259" t="s">
        <v>28</v>
      </c>
      <c r="T1308" s="262" t="s">
        <v>29</v>
      </c>
      <c r="U1308" s="400"/>
    </row>
    <row r="1309" spans="2:21" ht="15.75" thickBot="1">
      <c r="B1309" s="351" t="s">
        <v>30</v>
      </c>
      <c r="C1309" s="352"/>
      <c r="D1309" s="352"/>
      <c r="E1309" s="352"/>
      <c r="F1309" s="352"/>
      <c r="G1309" s="352"/>
      <c r="H1309" s="352"/>
      <c r="I1309" s="352"/>
      <c r="J1309" s="352"/>
      <c r="K1309" s="352"/>
      <c r="L1309" s="352"/>
      <c r="M1309" s="352"/>
      <c r="N1309" s="352"/>
      <c r="O1309" s="352"/>
      <c r="P1309" s="352"/>
      <c r="Q1309" s="352"/>
      <c r="R1309" s="352"/>
      <c r="S1309" s="352"/>
      <c r="T1309" s="352"/>
      <c r="U1309" s="353"/>
    </row>
    <row r="1310" spans="2:21" ht="15.75" thickBot="1">
      <c r="B1310" s="348" t="s">
        <v>61</v>
      </c>
      <c r="C1310" s="349"/>
      <c r="D1310" s="349"/>
      <c r="E1310" s="349"/>
      <c r="F1310" s="349"/>
      <c r="G1310" s="354">
        <f>SUM(G1311:G1323)</f>
        <v>259726.5</v>
      </c>
      <c r="H1310" s="350"/>
      <c r="I1310" s="207"/>
      <c r="J1310" s="207">
        <f>SUM(J1311:J1323)</f>
        <v>18345.2</v>
      </c>
      <c r="K1310" s="207"/>
      <c r="L1310" s="207"/>
      <c r="M1310" s="207">
        <f>SUM(M1311:M1323)</f>
        <v>79991.67</v>
      </c>
      <c r="N1310" s="207"/>
      <c r="O1310" s="207"/>
      <c r="P1310" s="207">
        <f>SUM(P1311:P1323)</f>
        <v>259726.5</v>
      </c>
      <c r="Q1310" s="208"/>
      <c r="R1310" s="207"/>
      <c r="S1310" s="207">
        <f>SUM(S1311:S1323)</f>
        <v>292269.33</v>
      </c>
      <c r="T1310" s="208"/>
      <c r="U1310" s="209"/>
    </row>
    <row r="1311" spans="2:21">
      <c r="B1311" s="355" t="s">
        <v>67</v>
      </c>
      <c r="C1311" s="356"/>
      <c r="D1311" s="356"/>
      <c r="E1311" s="356"/>
      <c r="F1311" s="357"/>
      <c r="G1311" s="341">
        <v>118294</v>
      </c>
      <c r="H1311" s="342"/>
      <c r="I1311" s="210"/>
      <c r="J1311" s="210">
        <v>9858.2000000000007</v>
      </c>
      <c r="K1311" s="210"/>
      <c r="L1311" s="210"/>
      <c r="M1311" s="210">
        <v>32986.959999999999</v>
      </c>
      <c r="N1311" s="210"/>
      <c r="O1311" s="210"/>
      <c r="P1311" s="210">
        <f>+J1311+P1199</f>
        <v>118294.00000000001</v>
      </c>
      <c r="Q1311" s="210"/>
      <c r="R1311" s="210"/>
      <c r="S1311" s="210">
        <f>+M1311+S1199</f>
        <v>140287</v>
      </c>
      <c r="T1311" s="210"/>
      <c r="U1311" s="211">
        <f t="shared" ref="U1311" si="101">+S1311/G1311</f>
        <v>1.1859181361692055</v>
      </c>
    </row>
    <row r="1312" spans="2:21">
      <c r="B1312" s="330" t="s">
        <v>68</v>
      </c>
      <c r="C1312" s="331"/>
      <c r="D1312" s="331"/>
      <c r="E1312" s="331"/>
      <c r="F1312" s="332"/>
      <c r="G1312" s="341">
        <v>6688.5</v>
      </c>
      <c r="H1312" s="342"/>
      <c r="I1312" s="210"/>
      <c r="J1312" s="210">
        <v>0</v>
      </c>
      <c r="K1312" s="210"/>
      <c r="L1312" s="210"/>
      <c r="M1312" s="210">
        <v>1410.75</v>
      </c>
      <c r="N1312" s="210"/>
      <c r="O1312" s="210"/>
      <c r="P1312" s="210">
        <f t="shared" ref="P1312:P1323" si="102">+J1312+P1200</f>
        <v>6688.5</v>
      </c>
      <c r="Q1312" s="210"/>
      <c r="R1312" s="210"/>
      <c r="S1312" s="210">
        <f t="shared" ref="S1312:S1323" si="103">+M1312+S1200</f>
        <v>6686.5</v>
      </c>
      <c r="T1312" s="210"/>
      <c r="U1312" s="211">
        <f t="shared" ref="U1312:U1323" si="104">+S1312/G1312</f>
        <v>0.99970097929281598</v>
      </c>
    </row>
    <row r="1313" spans="2:21">
      <c r="B1313" s="330" t="s">
        <v>69</v>
      </c>
      <c r="C1313" s="331"/>
      <c r="D1313" s="331"/>
      <c r="E1313" s="331"/>
      <c r="F1313" s="332"/>
      <c r="G1313" s="341">
        <v>6000</v>
      </c>
      <c r="H1313" s="342"/>
      <c r="I1313" s="210"/>
      <c r="J1313" s="210">
        <v>6000</v>
      </c>
      <c r="K1313" s="210"/>
      <c r="L1313" s="210"/>
      <c r="M1313" s="210">
        <v>1200</v>
      </c>
      <c r="N1313" s="210"/>
      <c r="O1313" s="210"/>
      <c r="P1313" s="210">
        <f t="shared" si="102"/>
        <v>6000</v>
      </c>
      <c r="Q1313" s="210"/>
      <c r="R1313" s="210"/>
      <c r="S1313" s="210">
        <f t="shared" si="103"/>
        <v>6000</v>
      </c>
      <c r="T1313" s="210"/>
      <c r="U1313" s="211">
        <f t="shared" si="104"/>
        <v>1</v>
      </c>
    </row>
    <row r="1314" spans="2:21">
      <c r="B1314" s="330" t="s">
        <v>70</v>
      </c>
      <c r="C1314" s="331"/>
      <c r="D1314" s="331"/>
      <c r="E1314" s="331"/>
      <c r="F1314" s="332"/>
      <c r="G1314" s="341">
        <v>19200</v>
      </c>
      <c r="H1314" s="342"/>
      <c r="I1314" s="210"/>
      <c r="J1314" s="210">
        <v>0</v>
      </c>
      <c r="K1314" s="210"/>
      <c r="L1314" s="210"/>
      <c r="M1314" s="210">
        <v>19200</v>
      </c>
      <c r="N1314" s="210"/>
      <c r="O1314" s="210"/>
      <c r="P1314" s="210">
        <f t="shared" si="102"/>
        <v>19200</v>
      </c>
      <c r="Q1314" s="210"/>
      <c r="R1314" s="210"/>
      <c r="S1314" s="210">
        <f t="shared" si="103"/>
        <v>19200</v>
      </c>
      <c r="T1314" s="210"/>
      <c r="U1314" s="211">
        <f t="shared" si="104"/>
        <v>1</v>
      </c>
    </row>
    <row r="1315" spans="2:21">
      <c r="B1315" s="330" t="s">
        <v>71</v>
      </c>
      <c r="C1315" s="331"/>
      <c r="D1315" s="331"/>
      <c r="E1315" s="331"/>
      <c r="F1315" s="332"/>
      <c r="G1315" s="341">
        <v>31500</v>
      </c>
      <c r="H1315" s="342"/>
      <c r="I1315" s="210"/>
      <c r="J1315" s="210">
        <v>0</v>
      </c>
      <c r="K1315" s="210"/>
      <c r="L1315" s="210"/>
      <c r="M1315" s="210">
        <v>3500</v>
      </c>
      <c r="N1315" s="210"/>
      <c r="O1315" s="210"/>
      <c r="P1315" s="210">
        <f t="shared" si="102"/>
        <v>31500</v>
      </c>
      <c r="Q1315" s="210"/>
      <c r="R1315" s="210"/>
      <c r="S1315" s="210">
        <f t="shared" si="103"/>
        <v>31500</v>
      </c>
      <c r="T1315" s="210"/>
      <c r="U1315" s="211">
        <f t="shared" si="104"/>
        <v>1</v>
      </c>
    </row>
    <row r="1316" spans="2:21">
      <c r="B1316" s="330" t="s">
        <v>72</v>
      </c>
      <c r="C1316" s="331"/>
      <c r="D1316" s="331"/>
      <c r="E1316" s="331"/>
      <c r="F1316" s="332"/>
      <c r="G1316" s="341">
        <v>6000</v>
      </c>
      <c r="H1316" s="342"/>
      <c r="I1316" s="210"/>
      <c r="J1316" s="210">
        <v>0</v>
      </c>
      <c r="K1316" s="210"/>
      <c r="L1316" s="210"/>
      <c r="M1316" s="210">
        <v>950.4</v>
      </c>
      <c r="N1316" s="210"/>
      <c r="O1316" s="210"/>
      <c r="P1316" s="210">
        <f t="shared" si="102"/>
        <v>9000</v>
      </c>
      <c r="Q1316" s="210"/>
      <c r="R1316" s="210"/>
      <c r="S1316" s="210">
        <f t="shared" si="103"/>
        <v>6000</v>
      </c>
      <c r="T1316" s="210"/>
      <c r="U1316" s="211">
        <f t="shared" si="104"/>
        <v>1</v>
      </c>
    </row>
    <row r="1317" spans="2:21">
      <c r="B1317" s="330" t="s">
        <v>73</v>
      </c>
      <c r="C1317" s="331"/>
      <c r="D1317" s="331"/>
      <c r="E1317" s="331"/>
      <c r="F1317" s="332"/>
      <c r="G1317" s="341">
        <v>12000</v>
      </c>
      <c r="H1317" s="342"/>
      <c r="I1317" s="210"/>
      <c r="J1317" s="210">
        <v>0</v>
      </c>
      <c r="K1317" s="210"/>
      <c r="L1317" s="210"/>
      <c r="M1317" s="210">
        <v>13167.48</v>
      </c>
      <c r="N1317" s="210"/>
      <c r="O1317" s="210"/>
      <c r="P1317" s="210">
        <f t="shared" si="102"/>
        <v>9000</v>
      </c>
      <c r="Q1317" s="210"/>
      <c r="R1317" s="210"/>
      <c r="S1317" s="210">
        <f t="shared" si="103"/>
        <v>26981</v>
      </c>
      <c r="T1317" s="210"/>
      <c r="U1317" s="211">
        <f t="shared" si="104"/>
        <v>2.2484166666666665</v>
      </c>
    </row>
    <row r="1318" spans="2:21">
      <c r="B1318" s="330" t="s">
        <v>65</v>
      </c>
      <c r="C1318" s="331"/>
      <c r="D1318" s="331"/>
      <c r="E1318" s="331"/>
      <c r="F1318" s="332"/>
      <c r="G1318" s="341">
        <v>6200</v>
      </c>
      <c r="H1318" s="342"/>
      <c r="I1318" s="210"/>
      <c r="J1318" s="210">
        <v>0</v>
      </c>
      <c r="K1318" s="210"/>
      <c r="L1318" s="210"/>
      <c r="M1318" s="210">
        <v>0</v>
      </c>
      <c r="N1318" s="210"/>
      <c r="O1318" s="210"/>
      <c r="P1318" s="210">
        <f t="shared" si="102"/>
        <v>6200</v>
      </c>
      <c r="Q1318" s="210"/>
      <c r="R1318" s="210"/>
      <c r="S1318" s="210">
        <f t="shared" si="103"/>
        <v>3291</v>
      </c>
      <c r="T1318" s="210"/>
      <c r="U1318" s="211">
        <f t="shared" si="104"/>
        <v>0.53080645161290319</v>
      </c>
    </row>
    <row r="1319" spans="2:21">
      <c r="B1319" s="330" t="s">
        <v>74</v>
      </c>
      <c r="C1319" s="331"/>
      <c r="D1319" s="331"/>
      <c r="E1319" s="331"/>
      <c r="F1319" s="332"/>
      <c r="G1319" s="341">
        <v>6000</v>
      </c>
      <c r="H1319" s="342"/>
      <c r="I1319" s="210"/>
      <c r="J1319" s="210">
        <v>500</v>
      </c>
      <c r="K1319" s="210"/>
      <c r="L1319" s="210"/>
      <c r="M1319" s="210">
        <v>748.08</v>
      </c>
      <c r="N1319" s="210"/>
      <c r="O1319" s="210"/>
      <c r="P1319" s="210">
        <f t="shared" si="102"/>
        <v>6000</v>
      </c>
      <c r="Q1319" s="210"/>
      <c r="R1319" s="210"/>
      <c r="S1319" s="210">
        <f t="shared" si="103"/>
        <v>4479.47</v>
      </c>
      <c r="T1319" s="210"/>
      <c r="U1319" s="211">
        <f t="shared" si="104"/>
        <v>0.74657833333333334</v>
      </c>
    </row>
    <row r="1320" spans="2:21">
      <c r="B1320" s="330" t="s">
        <v>66</v>
      </c>
      <c r="C1320" s="331"/>
      <c r="D1320" s="331"/>
      <c r="E1320" s="331"/>
      <c r="F1320" s="332"/>
      <c r="G1320" s="341">
        <v>24000</v>
      </c>
      <c r="H1320" s="342"/>
      <c r="I1320" s="210"/>
      <c r="J1320" s="210">
        <v>0</v>
      </c>
      <c r="K1320" s="210"/>
      <c r="L1320" s="210"/>
      <c r="M1320" s="210">
        <v>0</v>
      </c>
      <c r="N1320" s="210"/>
      <c r="O1320" s="210"/>
      <c r="P1320" s="210">
        <f t="shared" si="102"/>
        <v>24000</v>
      </c>
      <c r="Q1320" s="210"/>
      <c r="R1320" s="210"/>
      <c r="S1320" s="210">
        <f t="shared" si="103"/>
        <v>24000.36</v>
      </c>
      <c r="T1320" s="210"/>
      <c r="U1320" s="211">
        <f t="shared" si="104"/>
        <v>1.0000150000000001</v>
      </c>
    </row>
    <row r="1321" spans="2:21">
      <c r="B1321" s="330" t="s">
        <v>75</v>
      </c>
      <c r="C1321" s="331"/>
      <c r="D1321" s="331"/>
      <c r="E1321" s="331"/>
      <c r="F1321" s="332"/>
      <c r="G1321" s="341">
        <v>12000</v>
      </c>
      <c r="H1321" s="342"/>
      <c r="I1321" s="210"/>
      <c r="J1321" s="210">
        <v>1000</v>
      </c>
      <c r="K1321" s="210"/>
      <c r="L1321" s="210"/>
      <c r="M1321" s="210">
        <v>1000</v>
      </c>
      <c r="N1321" s="210"/>
      <c r="O1321" s="210"/>
      <c r="P1321" s="210">
        <f t="shared" si="102"/>
        <v>12000</v>
      </c>
      <c r="Q1321" s="210"/>
      <c r="R1321" s="210"/>
      <c r="S1321" s="210">
        <f t="shared" si="103"/>
        <v>12000</v>
      </c>
      <c r="T1321" s="210"/>
      <c r="U1321" s="211">
        <f t="shared" si="104"/>
        <v>1</v>
      </c>
    </row>
    <row r="1322" spans="2:21">
      <c r="B1322" s="330" t="s">
        <v>76</v>
      </c>
      <c r="C1322" s="331"/>
      <c r="D1322" s="331"/>
      <c r="E1322" s="331"/>
      <c r="F1322" s="332"/>
      <c r="G1322" s="341">
        <v>8244</v>
      </c>
      <c r="H1322" s="342"/>
      <c r="I1322" s="210"/>
      <c r="J1322" s="210">
        <v>687</v>
      </c>
      <c r="K1322" s="210"/>
      <c r="L1322" s="210"/>
      <c r="M1322" s="210">
        <v>2228</v>
      </c>
      <c r="N1322" s="210"/>
      <c r="O1322" s="210"/>
      <c r="P1322" s="210">
        <f t="shared" si="102"/>
        <v>8244</v>
      </c>
      <c r="Q1322" s="210"/>
      <c r="R1322" s="210"/>
      <c r="S1322" s="210">
        <f t="shared" si="103"/>
        <v>8244</v>
      </c>
      <c r="T1322" s="210"/>
      <c r="U1322" s="211">
        <f t="shared" si="104"/>
        <v>1</v>
      </c>
    </row>
    <row r="1323" spans="2:21" ht="15.75" thickBot="1">
      <c r="B1323" s="330" t="s">
        <v>77</v>
      </c>
      <c r="C1323" s="331"/>
      <c r="D1323" s="331"/>
      <c r="E1323" s="331"/>
      <c r="F1323" s="332"/>
      <c r="G1323" s="333">
        <v>3600</v>
      </c>
      <c r="H1323" s="334"/>
      <c r="I1323" s="210"/>
      <c r="J1323" s="210">
        <v>300</v>
      </c>
      <c r="K1323" s="210"/>
      <c r="L1323" s="210"/>
      <c r="M1323" s="210">
        <v>3600</v>
      </c>
      <c r="N1323" s="210"/>
      <c r="O1323" s="210"/>
      <c r="P1323" s="210">
        <f t="shared" si="102"/>
        <v>3600</v>
      </c>
      <c r="Q1323" s="210"/>
      <c r="R1323" s="210"/>
      <c r="S1323" s="210">
        <f t="shared" si="103"/>
        <v>3600</v>
      </c>
      <c r="T1323" s="210"/>
      <c r="U1323" s="211">
        <f t="shared" si="104"/>
        <v>1</v>
      </c>
    </row>
    <row r="1324" spans="2:21" ht="15.75" thickBot="1">
      <c r="B1324" s="348" t="s">
        <v>53</v>
      </c>
      <c r="C1324" s="349"/>
      <c r="D1324" s="349"/>
      <c r="E1324" s="349"/>
      <c r="F1324" s="349"/>
      <c r="G1324" s="350">
        <f>SUM(G1325:H1327)</f>
        <v>626374.5</v>
      </c>
      <c r="H1324" s="350"/>
      <c r="I1324" s="207"/>
      <c r="J1324" s="207">
        <f>SUM(J1325:J1327)</f>
        <v>0</v>
      </c>
      <c r="K1324" s="207"/>
      <c r="L1324" s="207"/>
      <c r="M1324" s="207">
        <f>SUM(M1325:M1327)</f>
        <v>107500</v>
      </c>
      <c r="N1324" s="207"/>
      <c r="O1324" s="207"/>
      <c r="P1324" s="207">
        <f>SUM(P1325:P1327)</f>
        <v>626374.5</v>
      </c>
      <c r="Q1324" s="207"/>
      <c r="R1324" s="207"/>
      <c r="S1324" s="207">
        <f>SUM(S1325:S1327)</f>
        <v>733874.5</v>
      </c>
      <c r="T1324" s="208"/>
      <c r="U1324" s="209"/>
    </row>
    <row r="1325" spans="2:21">
      <c r="B1325" s="330" t="s">
        <v>79</v>
      </c>
      <c r="C1325" s="331"/>
      <c r="D1325" s="331"/>
      <c r="E1325" s="331"/>
      <c r="F1325" s="332"/>
      <c r="G1325" s="339">
        <v>118800</v>
      </c>
      <c r="H1325" s="340"/>
      <c r="I1325" s="210"/>
      <c r="J1325" s="210">
        <v>0</v>
      </c>
      <c r="K1325" s="210"/>
      <c r="L1325" s="210"/>
      <c r="M1325" s="210">
        <v>0</v>
      </c>
      <c r="N1325" s="210"/>
      <c r="O1325" s="210"/>
      <c r="P1325" s="210">
        <f t="shared" ref="P1325:P1327" si="105">+J1325+P1213</f>
        <v>118800</v>
      </c>
      <c r="Q1325" s="210"/>
      <c r="R1325" s="210"/>
      <c r="S1325" s="210">
        <f t="shared" ref="S1325:S1327" si="106">+M1325+S1213</f>
        <v>118800</v>
      </c>
      <c r="T1325" s="210"/>
      <c r="U1325" s="211">
        <f t="shared" ref="U1325:U1327" si="107">+S1325/G1325</f>
        <v>1</v>
      </c>
    </row>
    <row r="1326" spans="2:21">
      <c r="B1326" s="330" t="s">
        <v>80</v>
      </c>
      <c r="C1326" s="331"/>
      <c r="D1326" s="331"/>
      <c r="E1326" s="331"/>
      <c r="F1326" s="332"/>
      <c r="G1326" s="341">
        <v>414774.5</v>
      </c>
      <c r="H1326" s="342"/>
      <c r="I1326" s="210"/>
      <c r="J1326" s="210">
        <v>0</v>
      </c>
      <c r="K1326" s="210"/>
      <c r="L1326" s="210"/>
      <c r="M1326" s="210">
        <v>0</v>
      </c>
      <c r="N1326" s="210"/>
      <c r="O1326" s="210"/>
      <c r="P1326" s="210">
        <f t="shared" si="105"/>
        <v>414774.5</v>
      </c>
      <c r="Q1326" s="210"/>
      <c r="R1326" s="210"/>
      <c r="S1326" s="210">
        <f t="shared" si="106"/>
        <v>414774.5</v>
      </c>
      <c r="T1326" s="210"/>
      <c r="U1326" s="211">
        <f t="shared" si="107"/>
        <v>1</v>
      </c>
    </row>
    <row r="1327" spans="2:21" ht="15.75" thickBot="1">
      <c r="B1327" s="330" t="s">
        <v>81</v>
      </c>
      <c r="C1327" s="331"/>
      <c r="D1327" s="331"/>
      <c r="E1327" s="331"/>
      <c r="F1327" s="332"/>
      <c r="G1327" s="333">
        <v>92800</v>
      </c>
      <c r="H1327" s="334"/>
      <c r="I1327" s="210"/>
      <c r="J1327" s="210">
        <v>0</v>
      </c>
      <c r="K1327" s="210"/>
      <c r="L1327" s="210"/>
      <c r="M1327" s="210">
        <v>107500</v>
      </c>
      <c r="N1327" s="210"/>
      <c r="O1327" s="210"/>
      <c r="P1327" s="210">
        <f t="shared" si="105"/>
        <v>92800</v>
      </c>
      <c r="Q1327" s="210"/>
      <c r="R1327" s="210"/>
      <c r="S1327" s="210">
        <f t="shared" si="106"/>
        <v>200300</v>
      </c>
      <c r="T1327" s="210"/>
      <c r="U1327" s="211">
        <f t="shared" si="107"/>
        <v>2.1584051724137931</v>
      </c>
    </row>
    <row r="1328" spans="2:21" ht="15.75" thickBot="1">
      <c r="B1328" s="335" t="s">
        <v>31</v>
      </c>
      <c r="C1328" s="336"/>
      <c r="D1328" s="336"/>
      <c r="E1328" s="336"/>
      <c r="F1328" s="336"/>
      <c r="G1328" s="337">
        <f>SUM(G1329:H1334)</f>
        <v>458826.5</v>
      </c>
      <c r="H1328" s="338"/>
      <c r="I1328" s="235"/>
      <c r="J1328" s="235">
        <f>SUM(J1329:J1334)</f>
        <v>65877.5</v>
      </c>
      <c r="K1328" s="235"/>
      <c r="L1328" s="235"/>
      <c r="M1328" s="235">
        <f>SUM(M1329:M1334)</f>
        <v>98478.47</v>
      </c>
      <c r="N1328" s="235"/>
      <c r="O1328" s="235"/>
      <c r="P1328" s="235">
        <f>SUM(P1329:P1334)</f>
        <v>458826.5</v>
      </c>
      <c r="Q1328" s="235"/>
      <c r="R1328" s="235"/>
      <c r="S1328" s="235">
        <f>SUM(S1329:S1334)</f>
        <v>317306.99</v>
      </c>
      <c r="T1328" s="235"/>
      <c r="U1328" s="236">
        <f t="shared" ref="U1328:U1335" si="108">+S1328/G1328</f>
        <v>0.69156203924577153</v>
      </c>
    </row>
    <row r="1329" spans="1:22">
      <c r="B1329" s="330" t="s">
        <v>82</v>
      </c>
      <c r="C1329" s="331"/>
      <c r="D1329" s="331"/>
      <c r="E1329" s="331"/>
      <c r="F1329" s="332"/>
      <c r="G1329" s="339">
        <v>126314.5</v>
      </c>
      <c r="H1329" s="340"/>
      <c r="I1329" s="210"/>
      <c r="J1329" s="210">
        <v>29149.5</v>
      </c>
      <c r="K1329" s="210"/>
      <c r="L1329" s="210"/>
      <c r="M1329" s="210">
        <v>0</v>
      </c>
      <c r="N1329" s="210"/>
      <c r="O1329" s="210"/>
      <c r="P1329" s="210">
        <f t="shared" ref="P1329:P1334" si="109">+J1329+P1217</f>
        <v>126314.5</v>
      </c>
      <c r="Q1329" s="210"/>
      <c r="R1329" s="210"/>
      <c r="S1329" s="210">
        <f t="shared" ref="S1329:S1334" si="110">+M1329+S1217</f>
        <v>0</v>
      </c>
      <c r="T1329" s="210"/>
      <c r="U1329" s="211">
        <f t="shared" si="108"/>
        <v>0</v>
      </c>
    </row>
    <row r="1330" spans="1:22">
      <c r="B1330" s="330" t="s">
        <v>83</v>
      </c>
      <c r="C1330" s="331"/>
      <c r="D1330" s="331"/>
      <c r="E1330" s="331"/>
      <c r="F1330" s="332"/>
      <c r="G1330" s="341">
        <v>149500</v>
      </c>
      <c r="H1330" s="342"/>
      <c r="I1330" s="210"/>
      <c r="J1330" s="210">
        <v>23000</v>
      </c>
      <c r="K1330" s="210"/>
      <c r="L1330" s="210"/>
      <c r="M1330" s="212">
        <v>40627.65</v>
      </c>
      <c r="N1330" s="210"/>
      <c r="O1330" s="210"/>
      <c r="P1330" s="210">
        <f t="shared" si="109"/>
        <v>149500</v>
      </c>
      <c r="Q1330" s="210"/>
      <c r="R1330" s="210"/>
      <c r="S1330" s="210">
        <f t="shared" si="110"/>
        <v>149500</v>
      </c>
      <c r="T1330" s="210"/>
      <c r="U1330" s="211">
        <f t="shared" si="108"/>
        <v>1</v>
      </c>
    </row>
    <row r="1331" spans="1:22">
      <c r="B1331" s="330" t="s">
        <v>84</v>
      </c>
      <c r="C1331" s="331"/>
      <c r="D1331" s="331"/>
      <c r="E1331" s="331"/>
      <c r="F1331" s="332"/>
      <c r="G1331" s="341">
        <v>89232</v>
      </c>
      <c r="H1331" s="342"/>
      <c r="I1331" s="210"/>
      <c r="J1331" s="210">
        <v>13728</v>
      </c>
      <c r="K1331" s="210"/>
      <c r="L1331" s="210"/>
      <c r="M1331" s="149">
        <v>16485.97</v>
      </c>
      <c r="N1331" s="210"/>
      <c r="O1331" s="210"/>
      <c r="P1331" s="210">
        <f t="shared" si="109"/>
        <v>89232</v>
      </c>
      <c r="Q1331" s="210"/>
      <c r="R1331" s="210"/>
      <c r="S1331" s="210">
        <f t="shared" si="110"/>
        <v>75504</v>
      </c>
      <c r="T1331" s="210"/>
      <c r="U1331" s="211">
        <f t="shared" si="108"/>
        <v>0.84615384615384615</v>
      </c>
    </row>
    <row r="1332" spans="1:22">
      <c r="B1332" s="330" t="s">
        <v>85</v>
      </c>
      <c r="C1332" s="331"/>
      <c r="D1332" s="331"/>
      <c r="E1332" s="331"/>
      <c r="F1332" s="332"/>
      <c r="G1332" s="341">
        <v>34500</v>
      </c>
      <c r="H1332" s="342"/>
      <c r="I1332" s="210"/>
      <c r="J1332" s="210">
        <v>0</v>
      </c>
      <c r="K1332" s="210"/>
      <c r="L1332" s="210"/>
      <c r="M1332" s="212">
        <v>0</v>
      </c>
      <c r="N1332" s="210"/>
      <c r="O1332" s="210"/>
      <c r="P1332" s="210">
        <f t="shared" si="109"/>
        <v>34500</v>
      </c>
      <c r="Q1332" s="210"/>
      <c r="R1332" s="210"/>
      <c r="S1332" s="210">
        <f t="shared" si="110"/>
        <v>34500</v>
      </c>
      <c r="T1332" s="210"/>
      <c r="U1332" s="211">
        <f t="shared" si="108"/>
        <v>1</v>
      </c>
    </row>
    <row r="1333" spans="1:22">
      <c r="B1333" s="330" t="s">
        <v>86</v>
      </c>
      <c r="C1333" s="331"/>
      <c r="D1333" s="331"/>
      <c r="E1333" s="331"/>
      <c r="F1333" s="332"/>
      <c r="G1333" s="341">
        <v>14820</v>
      </c>
      <c r="H1333" s="342"/>
      <c r="I1333" s="210"/>
      <c r="J1333" s="210">
        <v>0</v>
      </c>
      <c r="K1333" s="210"/>
      <c r="L1333" s="210"/>
      <c r="M1333" s="213">
        <v>0</v>
      </c>
      <c r="N1333" s="210"/>
      <c r="O1333" s="210"/>
      <c r="P1333" s="210">
        <f t="shared" si="109"/>
        <v>14820</v>
      </c>
      <c r="Q1333" s="210"/>
      <c r="R1333" s="210"/>
      <c r="S1333" s="210">
        <f t="shared" si="110"/>
        <v>14820</v>
      </c>
      <c r="T1333" s="210"/>
      <c r="U1333" s="211">
        <f t="shared" si="108"/>
        <v>1</v>
      </c>
    </row>
    <row r="1334" spans="1:22" ht="15.75" thickBot="1">
      <c r="B1334" s="330" t="s">
        <v>87</v>
      </c>
      <c r="C1334" s="331"/>
      <c r="D1334" s="331"/>
      <c r="E1334" s="331"/>
      <c r="F1334" s="332"/>
      <c r="G1334" s="341">
        <v>44460</v>
      </c>
      <c r="H1334" s="342"/>
      <c r="I1334" s="210"/>
      <c r="J1334" s="210">
        <v>0</v>
      </c>
      <c r="K1334" s="210"/>
      <c r="L1334" s="210"/>
      <c r="M1334" s="210">
        <v>41364.85</v>
      </c>
      <c r="N1334" s="210"/>
      <c r="O1334" s="210"/>
      <c r="P1334" s="210">
        <f t="shared" si="109"/>
        <v>44460</v>
      </c>
      <c r="Q1334" s="210"/>
      <c r="R1334" s="210"/>
      <c r="S1334" s="210">
        <f t="shared" si="110"/>
        <v>42982.99</v>
      </c>
      <c r="T1334" s="210"/>
      <c r="U1334" s="211">
        <f t="shared" si="108"/>
        <v>0.96677890238416553</v>
      </c>
    </row>
    <row r="1335" spans="1:22" ht="15.75" thickBot="1">
      <c r="B1335" s="343" t="s">
        <v>22</v>
      </c>
      <c r="C1335" s="344"/>
      <c r="D1335" s="344"/>
      <c r="E1335" s="344"/>
      <c r="F1335" s="345"/>
      <c r="G1335" s="346">
        <f>+G1310+G1324+G1328</f>
        <v>1344927.5</v>
      </c>
      <c r="H1335" s="347"/>
      <c r="I1335" s="171"/>
      <c r="J1335" s="171">
        <f>+J1310+J1324+J1328</f>
        <v>84222.7</v>
      </c>
      <c r="K1335" s="171"/>
      <c r="L1335" s="171"/>
      <c r="M1335" s="171">
        <f>+M1310+M1324+M1328</f>
        <v>285970.14</v>
      </c>
      <c r="N1335" s="171"/>
      <c r="O1335" s="171"/>
      <c r="P1335" s="171">
        <f>+P1310+P1324+P1328</f>
        <v>1344927.5</v>
      </c>
      <c r="Q1335" s="171"/>
      <c r="R1335" s="171"/>
      <c r="S1335" s="171">
        <f>+S1310+S1324+S1328</f>
        <v>1343450.82</v>
      </c>
      <c r="T1335" s="147"/>
      <c r="U1335" s="170">
        <f t="shared" si="108"/>
        <v>0.99890203747042128</v>
      </c>
    </row>
    <row r="1336" spans="1:22" ht="15.75" thickBot="1">
      <c r="B1336" s="214"/>
      <c r="C1336" s="215"/>
      <c r="D1336" s="214"/>
      <c r="E1336" s="214"/>
      <c r="F1336" s="214"/>
      <c r="G1336" s="214"/>
      <c r="H1336" s="214"/>
      <c r="I1336" s="216"/>
      <c r="J1336" s="214"/>
      <c r="K1336" s="214"/>
      <c r="L1336" s="216"/>
      <c r="M1336" s="230"/>
      <c r="N1336" s="230"/>
      <c r="O1336" s="230"/>
      <c r="P1336" s="230"/>
      <c r="Q1336" s="230"/>
      <c r="R1336" s="230"/>
      <c r="S1336" s="230"/>
      <c r="T1336" s="214"/>
      <c r="U1336" s="216"/>
    </row>
    <row r="1337" spans="1:22" ht="15.75" thickBot="1">
      <c r="B1337" s="311" t="s">
        <v>32</v>
      </c>
      <c r="C1337" s="312"/>
      <c r="D1337" s="312"/>
      <c r="E1337" s="312"/>
      <c r="F1337" s="312"/>
      <c r="G1337" s="312"/>
      <c r="H1337" s="312"/>
      <c r="I1337" s="312"/>
      <c r="J1337" s="312"/>
      <c r="K1337" s="312"/>
      <c r="L1337" s="312"/>
      <c r="M1337" s="312"/>
      <c r="N1337" s="312"/>
      <c r="O1337" s="312"/>
      <c r="P1337" s="312"/>
      <c r="Q1337" s="312"/>
      <c r="R1337" s="312"/>
      <c r="S1337" s="312"/>
      <c r="T1337" s="312"/>
      <c r="U1337" s="313"/>
      <c r="V1337" s="29"/>
    </row>
    <row r="1338" spans="1:22" ht="15.75" customHeight="1" thickBot="1">
      <c r="B1338" s="314"/>
      <c r="C1338" s="315"/>
      <c r="D1338" s="318" t="s">
        <v>16</v>
      </c>
      <c r="E1338" s="319"/>
      <c r="F1338" s="319"/>
      <c r="G1338" s="319"/>
      <c r="H1338" s="319"/>
      <c r="I1338" s="320"/>
      <c r="J1338" s="318" t="s">
        <v>33</v>
      </c>
      <c r="K1338" s="319"/>
      <c r="L1338" s="319"/>
      <c r="M1338" s="319"/>
      <c r="N1338" s="319"/>
      <c r="O1338" s="320"/>
      <c r="P1338" s="318" t="s">
        <v>18</v>
      </c>
      <c r="Q1338" s="319"/>
      <c r="R1338" s="319"/>
      <c r="S1338" s="319"/>
      <c r="T1338" s="319"/>
      <c r="U1338" s="30"/>
    </row>
    <row r="1339" spans="1:22" ht="15.75" thickBot="1">
      <c r="B1339" s="316"/>
      <c r="C1339" s="317"/>
      <c r="D1339" s="321" t="s">
        <v>27</v>
      </c>
      <c r="E1339" s="322"/>
      <c r="F1339" s="322" t="s">
        <v>28</v>
      </c>
      <c r="G1339" s="322"/>
      <c r="H1339" s="323" t="s">
        <v>29</v>
      </c>
      <c r="I1339" s="324"/>
      <c r="J1339" s="321" t="s">
        <v>27</v>
      </c>
      <c r="K1339" s="322"/>
      <c r="L1339" s="322" t="s">
        <v>28</v>
      </c>
      <c r="M1339" s="322"/>
      <c r="N1339" s="323" t="s">
        <v>29</v>
      </c>
      <c r="O1339" s="324"/>
      <c r="P1339" s="321" t="s">
        <v>27</v>
      </c>
      <c r="Q1339" s="322"/>
      <c r="R1339" s="322" t="s">
        <v>28</v>
      </c>
      <c r="S1339" s="322"/>
      <c r="T1339" s="323" t="s">
        <v>29</v>
      </c>
      <c r="U1339" s="324"/>
    </row>
    <row r="1340" spans="1:22" ht="22.5" customHeight="1">
      <c r="A1340" s="23"/>
      <c r="B1340" s="325" t="s">
        <v>34</v>
      </c>
      <c r="C1340" s="326"/>
      <c r="D1340" s="327"/>
      <c r="E1340" s="328"/>
      <c r="F1340" s="328">
        <f>+G1324+G1310</f>
        <v>886101</v>
      </c>
      <c r="G1340" s="328"/>
      <c r="H1340" s="328"/>
      <c r="I1340" s="329"/>
      <c r="J1340" s="327"/>
      <c r="K1340" s="328"/>
      <c r="L1340" s="328">
        <f>+M1310+M1324</f>
        <v>187491.66999999998</v>
      </c>
      <c r="M1340" s="328"/>
      <c r="N1340" s="328"/>
      <c r="O1340" s="329"/>
      <c r="P1340" s="327"/>
      <c r="Q1340" s="328"/>
      <c r="R1340" s="328">
        <f>+S1310+S1324</f>
        <v>1026143.8300000001</v>
      </c>
      <c r="S1340" s="328"/>
      <c r="T1340" s="328"/>
      <c r="U1340" s="329"/>
    </row>
    <row r="1341" spans="1:22" ht="24.75" customHeight="1" thickBot="1">
      <c r="A1341" s="4"/>
      <c r="B1341" s="303" t="s">
        <v>35</v>
      </c>
      <c r="C1341" s="304"/>
      <c r="D1341" s="305"/>
      <c r="E1341" s="306"/>
      <c r="F1341" s="306">
        <f>+G1328</f>
        <v>458826.5</v>
      </c>
      <c r="G1341" s="306"/>
      <c r="H1341" s="306"/>
      <c r="I1341" s="307"/>
      <c r="J1341" s="305"/>
      <c r="K1341" s="306"/>
      <c r="L1341" s="306">
        <f>+M1328</f>
        <v>98478.47</v>
      </c>
      <c r="M1341" s="306"/>
      <c r="N1341" s="306"/>
      <c r="O1341" s="307"/>
      <c r="P1341" s="305"/>
      <c r="Q1341" s="306"/>
      <c r="R1341" s="306">
        <f>+S1328</f>
        <v>317306.99</v>
      </c>
      <c r="S1341" s="306"/>
      <c r="T1341" s="306"/>
      <c r="U1341" s="307"/>
    </row>
    <row r="1342" spans="1:22" ht="15.75" thickBot="1">
      <c r="A1342" s="23"/>
      <c r="B1342" s="31" t="s">
        <v>22</v>
      </c>
      <c r="C1342" s="32"/>
      <c r="D1342" s="308"/>
      <c r="E1342" s="309"/>
      <c r="F1342" s="309">
        <f>SUM(F1340:F1341)</f>
        <v>1344927.5</v>
      </c>
      <c r="G1342" s="309"/>
      <c r="H1342" s="309"/>
      <c r="I1342" s="310"/>
      <c r="J1342" s="308"/>
      <c r="K1342" s="309"/>
      <c r="L1342" s="309">
        <f>SUM(L1340:L1341)</f>
        <v>285970.14</v>
      </c>
      <c r="M1342" s="309"/>
      <c r="N1342" s="309"/>
      <c r="O1342" s="310"/>
      <c r="P1342" s="308"/>
      <c r="Q1342" s="309"/>
      <c r="R1342" s="309">
        <f>SUM(R1340:R1341)</f>
        <v>1343450.82</v>
      </c>
      <c r="S1342" s="309"/>
      <c r="T1342" s="309"/>
      <c r="U1342" s="310"/>
    </row>
    <row r="1343" spans="1:22">
      <c r="B1343" s="260"/>
      <c r="C1343" s="260"/>
      <c r="D1343" s="260"/>
      <c r="E1343" s="260"/>
      <c r="F1343" s="266"/>
      <c r="G1343" s="266"/>
      <c r="H1343" s="263"/>
      <c r="I1343" s="263"/>
      <c r="J1343" s="266"/>
      <c r="K1343" s="266"/>
      <c r="L1343" s="266"/>
      <c r="M1343" s="263"/>
      <c r="N1343" s="266"/>
      <c r="O1343" s="263"/>
      <c r="P1343" s="263"/>
      <c r="Q1343" s="266"/>
      <c r="R1343" s="219"/>
      <c r="S1343" s="219"/>
      <c r="T1343" s="219"/>
      <c r="U1343" s="219"/>
    </row>
    <row r="1344" spans="1:22" ht="15.75" thickBot="1">
      <c r="B1344" s="260"/>
      <c r="C1344" s="260"/>
      <c r="D1344" s="260"/>
      <c r="E1344" s="260"/>
      <c r="F1344" s="266"/>
      <c r="G1344" s="266"/>
      <c r="H1344" s="266"/>
      <c r="I1344" s="266"/>
      <c r="J1344" s="266"/>
      <c r="K1344" s="266"/>
      <c r="L1344" s="266"/>
      <c r="M1344" s="266"/>
      <c r="N1344" s="266"/>
      <c r="O1344" s="266"/>
      <c r="P1344" s="266"/>
      <c r="Q1344" s="266"/>
      <c r="R1344" s="219"/>
      <c r="S1344" s="219"/>
      <c r="T1344" s="219"/>
      <c r="U1344" s="219"/>
    </row>
    <row r="1345" spans="2:21" ht="15.75" thickBot="1">
      <c r="B1345" s="283" t="s">
        <v>36</v>
      </c>
      <c r="C1345" s="284"/>
      <c r="D1345" s="284"/>
      <c r="E1345" s="285"/>
      <c r="F1345" s="278"/>
      <c r="G1345" s="278"/>
      <c r="H1345" s="278"/>
      <c r="I1345" s="278"/>
      <c r="J1345" s="278"/>
      <c r="K1345" s="278"/>
      <c r="L1345" s="278"/>
      <c r="M1345" s="278"/>
      <c r="N1345" s="278"/>
      <c r="O1345" s="278"/>
      <c r="P1345" s="278"/>
      <c r="Q1345" s="278"/>
      <c r="R1345" s="278"/>
      <c r="S1345" s="278"/>
      <c r="T1345" s="278"/>
      <c r="U1345" s="278"/>
    </row>
    <row r="1346" spans="2:21">
      <c r="B1346" s="286"/>
      <c r="C1346" s="287"/>
      <c r="D1346" s="287"/>
      <c r="E1346" s="287"/>
      <c r="F1346" s="287"/>
      <c r="G1346" s="287"/>
      <c r="H1346" s="287"/>
      <c r="I1346" s="287"/>
      <c r="J1346" s="287"/>
      <c r="K1346" s="287"/>
      <c r="L1346" s="287"/>
      <c r="M1346" s="287"/>
      <c r="N1346" s="287"/>
      <c r="O1346" s="287"/>
      <c r="P1346" s="287"/>
      <c r="Q1346" s="287"/>
      <c r="R1346" s="287"/>
      <c r="S1346" s="287"/>
      <c r="T1346" s="287"/>
      <c r="U1346" s="288"/>
    </row>
    <row r="1347" spans="2:21">
      <c r="B1347" s="289"/>
      <c r="C1347" s="290"/>
      <c r="D1347" s="290"/>
      <c r="E1347" s="290"/>
      <c r="F1347" s="290"/>
      <c r="G1347" s="290"/>
      <c r="H1347" s="290"/>
      <c r="I1347" s="290"/>
      <c r="J1347" s="290"/>
      <c r="K1347" s="290"/>
      <c r="L1347" s="290"/>
      <c r="M1347" s="290"/>
      <c r="N1347" s="290"/>
      <c r="O1347" s="290"/>
      <c r="P1347" s="290"/>
      <c r="Q1347" s="290"/>
      <c r="R1347" s="290"/>
      <c r="S1347" s="290"/>
      <c r="T1347" s="290"/>
      <c r="U1347" s="291"/>
    </row>
    <row r="1348" spans="2:21">
      <c r="B1348" s="289"/>
      <c r="C1348" s="290"/>
      <c r="D1348" s="290"/>
      <c r="E1348" s="290"/>
      <c r="F1348" s="290"/>
      <c r="G1348" s="290"/>
      <c r="H1348" s="290"/>
      <c r="I1348" s="290"/>
      <c r="J1348" s="290"/>
      <c r="K1348" s="290"/>
      <c r="L1348" s="290"/>
      <c r="M1348" s="290"/>
      <c r="N1348" s="290"/>
      <c r="O1348" s="290"/>
      <c r="P1348" s="290"/>
      <c r="Q1348" s="290"/>
      <c r="R1348" s="290"/>
      <c r="S1348" s="290"/>
      <c r="T1348" s="290"/>
      <c r="U1348" s="291"/>
    </row>
    <row r="1349" spans="2:21">
      <c r="B1349" s="289"/>
      <c r="C1349" s="290"/>
      <c r="D1349" s="290"/>
      <c r="E1349" s="290"/>
      <c r="F1349" s="290"/>
      <c r="G1349" s="290"/>
      <c r="H1349" s="290"/>
      <c r="I1349" s="290"/>
      <c r="J1349" s="290"/>
      <c r="K1349" s="290"/>
      <c r="L1349" s="290"/>
      <c r="M1349" s="290"/>
      <c r="N1349" s="290"/>
      <c r="O1349" s="290"/>
      <c r="P1349" s="290"/>
      <c r="Q1349" s="290"/>
      <c r="R1349" s="290"/>
      <c r="S1349" s="290"/>
      <c r="T1349" s="290"/>
      <c r="U1349" s="291"/>
    </row>
    <row r="1350" spans="2:21">
      <c r="B1350" s="289"/>
      <c r="C1350" s="290"/>
      <c r="D1350" s="290"/>
      <c r="E1350" s="290"/>
      <c r="F1350" s="290"/>
      <c r="G1350" s="290"/>
      <c r="H1350" s="290"/>
      <c r="I1350" s="290"/>
      <c r="J1350" s="290"/>
      <c r="K1350" s="290"/>
      <c r="L1350" s="290"/>
      <c r="M1350" s="290"/>
      <c r="N1350" s="290"/>
      <c r="O1350" s="290"/>
      <c r="P1350" s="290"/>
      <c r="Q1350" s="290"/>
      <c r="R1350" s="290"/>
      <c r="S1350" s="290"/>
      <c r="T1350" s="290"/>
      <c r="U1350" s="291"/>
    </row>
    <row r="1351" spans="2:21">
      <c r="B1351" s="289"/>
      <c r="C1351" s="290"/>
      <c r="D1351" s="290"/>
      <c r="E1351" s="290"/>
      <c r="F1351" s="290"/>
      <c r="G1351" s="290"/>
      <c r="H1351" s="290"/>
      <c r="I1351" s="290"/>
      <c r="J1351" s="290"/>
      <c r="K1351" s="290"/>
      <c r="L1351" s="290"/>
      <c r="M1351" s="290"/>
      <c r="N1351" s="290"/>
      <c r="O1351" s="290"/>
      <c r="P1351" s="290"/>
      <c r="Q1351" s="290"/>
      <c r="R1351" s="290"/>
      <c r="S1351" s="290"/>
      <c r="T1351" s="290"/>
      <c r="U1351" s="291"/>
    </row>
    <row r="1352" spans="2:21" ht="15.75" thickBot="1">
      <c r="B1352" s="292"/>
      <c r="C1352" s="293"/>
      <c r="D1352" s="293"/>
      <c r="E1352" s="293"/>
      <c r="F1352" s="293"/>
      <c r="G1352" s="293"/>
      <c r="H1352" s="293"/>
      <c r="I1352" s="293"/>
      <c r="J1352" s="293"/>
      <c r="K1352" s="293"/>
      <c r="L1352" s="293"/>
      <c r="M1352" s="293"/>
      <c r="N1352" s="293"/>
      <c r="O1352" s="293"/>
      <c r="P1352" s="293"/>
      <c r="Q1352" s="293"/>
      <c r="R1352" s="293"/>
      <c r="S1352" s="293"/>
      <c r="T1352" s="293"/>
      <c r="U1352" s="294"/>
    </row>
    <row r="1353" spans="2:21">
      <c r="B1353" s="264"/>
      <c r="C1353" s="264"/>
      <c r="D1353" s="264"/>
      <c r="E1353" s="264"/>
      <c r="F1353" s="264"/>
      <c r="G1353" s="264"/>
      <c r="H1353" s="264"/>
      <c r="I1353" s="264"/>
      <c r="J1353" s="264"/>
      <c r="K1353" s="264"/>
      <c r="L1353" s="264"/>
      <c r="M1353" s="264"/>
      <c r="N1353" s="264"/>
      <c r="O1353" s="264"/>
      <c r="P1353" s="264"/>
      <c r="Q1353" s="264"/>
      <c r="R1353" s="264"/>
      <c r="S1353" s="264"/>
      <c r="T1353" s="264"/>
      <c r="U1353" s="264"/>
    </row>
    <row r="1354" spans="2:21">
      <c r="B1354" s="219"/>
      <c r="C1354" s="214"/>
      <c r="D1354" s="214"/>
      <c r="E1354" s="214"/>
      <c r="F1354" s="214"/>
      <c r="G1354" s="214"/>
      <c r="H1354" s="214"/>
      <c r="I1354" s="214"/>
      <c r="J1354" s="214"/>
      <c r="K1354" s="214"/>
      <c r="L1354" s="214"/>
      <c r="M1354" s="214"/>
      <c r="N1354" s="214"/>
      <c r="O1354" s="214"/>
      <c r="P1354" s="214"/>
      <c r="Q1354" s="214"/>
      <c r="R1354" s="214"/>
      <c r="S1354" s="214"/>
      <c r="T1354" s="214"/>
      <c r="U1354" s="214"/>
    </row>
    <row r="1355" spans="2:21">
      <c r="B1355" s="214"/>
      <c r="C1355" s="214"/>
      <c r="D1355" s="214"/>
      <c r="E1355" s="214"/>
      <c r="F1355" s="214"/>
      <c r="G1355" s="214"/>
      <c r="H1355" s="221"/>
      <c r="I1355" s="295" t="s">
        <v>37</v>
      </c>
      <c r="J1355" s="295"/>
      <c r="K1355" s="295"/>
      <c r="L1355" s="295"/>
      <c r="M1355" s="295"/>
      <c r="N1355" s="295"/>
      <c r="O1355" s="214"/>
      <c r="P1355" s="214"/>
      <c r="Q1355" s="295" t="s">
        <v>38</v>
      </c>
      <c r="R1355" s="295"/>
      <c r="S1355" s="295"/>
      <c r="T1355" s="295"/>
      <c r="U1355" s="295"/>
    </row>
    <row r="1356" spans="2:21">
      <c r="B1356" s="296" t="s">
        <v>39</v>
      </c>
      <c r="C1356" s="296"/>
      <c r="D1356" s="296"/>
      <c r="E1356" s="296"/>
      <c r="F1356" s="296"/>
      <c r="G1356" s="222"/>
      <c r="H1356" s="222"/>
      <c r="I1356" s="297"/>
      <c r="J1356" s="297"/>
      <c r="K1356" s="297"/>
      <c r="L1356" s="297"/>
      <c r="M1356" s="297"/>
      <c r="N1356" s="297"/>
      <c r="O1356" s="222"/>
      <c r="P1356" s="222"/>
      <c r="Q1356" s="277" t="s">
        <v>1</v>
      </c>
      <c r="R1356" s="277"/>
      <c r="S1356" s="277"/>
      <c r="T1356" s="277"/>
      <c r="U1356" s="277"/>
    </row>
    <row r="1357" spans="2:21">
      <c r="B1357" s="277"/>
      <c r="C1357" s="277"/>
      <c r="D1357" s="277"/>
      <c r="E1357" s="277"/>
      <c r="F1357" s="277"/>
      <c r="G1357" s="265"/>
      <c r="H1357" s="265"/>
      <c r="I1357" s="297"/>
      <c r="J1357" s="297"/>
      <c r="K1357" s="297"/>
      <c r="L1357" s="297"/>
      <c r="M1357" s="297"/>
      <c r="N1357" s="297"/>
      <c r="O1357" s="265"/>
      <c r="P1357" s="265"/>
      <c r="Q1357" s="277"/>
      <c r="R1357" s="277"/>
      <c r="S1357" s="277"/>
      <c r="T1357" s="277"/>
      <c r="U1357" s="277"/>
    </row>
    <row r="1358" spans="2:21">
      <c r="B1358" s="277"/>
      <c r="C1358" s="277"/>
      <c r="D1358" s="277"/>
      <c r="E1358" s="277"/>
      <c r="F1358" s="277"/>
      <c r="G1358" s="265"/>
      <c r="H1358" s="265"/>
      <c r="I1358" s="297"/>
      <c r="J1358" s="297"/>
      <c r="K1358" s="297"/>
      <c r="L1358" s="297"/>
      <c r="M1358" s="297"/>
      <c r="N1358" s="297"/>
      <c r="O1358" s="265"/>
      <c r="P1358" s="265"/>
      <c r="Q1358" s="277"/>
      <c r="R1358" s="277"/>
      <c r="S1358" s="277"/>
      <c r="T1358" s="277"/>
      <c r="U1358" s="277"/>
    </row>
    <row r="1359" spans="2:21">
      <c r="B1359" s="277"/>
      <c r="C1359" s="277"/>
      <c r="D1359" s="277"/>
      <c r="E1359" s="277"/>
      <c r="F1359" s="277"/>
      <c r="G1359" s="265"/>
      <c r="H1359" s="265"/>
      <c r="I1359" s="297"/>
      <c r="J1359" s="297"/>
      <c r="K1359" s="297"/>
      <c r="L1359" s="297"/>
      <c r="M1359" s="297"/>
      <c r="N1359" s="297"/>
      <c r="O1359" s="265"/>
      <c r="P1359" s="265"/>
      <c r="Q1359" s="277"/>
      <c r="R1359" s="277"/>
      <c r="S1359" s="277"/>
      <c r="T1359" s="277"/>
      <c r="U1359" s="277"/>
    </row>
    <row r="1360" spans="2:21" ht="15.75" thickBot="1">
      <c r="B1360" s="278"/>
      <c r="C1360" s="278"/>
      <c r="D1360" s="278"/>
      <c r="E1360" s="278"/>
      <c r="F1360" s="278"/>
      <c r="G1360" s="214"/>
      <c r="H1360" s="214"/>
      <c r="I1360" s="298"/>
      <c r="J1360" s="298"/>
      <c r="K1360" s="298"/>
      <c r="L1360" s="298"/>
      <c r="M1360" s="298"/>
      <c r="N1360" s="298"/>
      <c r="O1360" s="214"/>
      <c r="P1360" s="214"/>
      <c r="Q1360" s="278"/>
      <c r="R1360" s="278"/>
      <c r="S1360" s="278"/>
      <c r="T1360" s="278"/>
      <c r="U1360" s="278"/>
    </row>
    <row r="1361" spans="2:21">
      <c r="B1361" s="281" t="s">
        <v>88</v>
      </c>
      <c r="C1361" s="281"/>
      <c r="D1361" s="281"/>
      <c r="E1361" s="281"/>
      <c r="F1361" s="281"/>
      <c r="G1361" s="214"/>
      <c r="H1361" s="214"/>
      <c r="I1361" s="281" t="s">
        <v>89</v>
      </c>
      <c r="J1361" s="281"/>
      <c r="K1361" s="281"/>
      <c r="L1361" s="281"/>
      <c r="M1361" s="281"/>
      <c r="N1361" s="281"/>
      <c r="O1361" s="214"/>
      <c r="P1361" s="214"/>
      <c r="Q1361" s="299" t="s">
        <v>116</v>
      </c>
      <c r="R1361" s="299"/>
      <c r="S1361" s="299"/>
      <c r="T1361" s="299"/>
      <c r="U1361" s="299"/>
    </row>
    <row r="1362" spans="2:21">
      <c r="B1362" s="300" t="s">
        <v>91</v>
      </c>
      <c r="C1362" s="300"/>
      <c r="D1362" s="300"/>
      <c r="E1362" s="300"/>
      <c r="F1362" s="300"/>
      <c r="G1362" s="214"/>
      <c r="H1362" s="214"/>
      <c r="I1362" s="301" t="s">
        <v>92</v>
      </c>
      <c r="J1362" s="301"/>
      <c r="K1362" s="301"/>
      <c r="L1362" s="301"/>
      <c r="M1362" s="301"/>
      <c r="N1362" s="301"/>
      <c r="O1362" s="224"/>
      <c r="P1362" s="224"/>
      <c r="Q1362" s="301" t="s">
        <v>93</v>
      </c>
      <c r="R1362" s="301"/>
      <c r="S1362" s="301"/>
      <c r="T1362" s="301"/>
      <c r="U1362" s="301"/>
    </row>
    <row r="1363" spans="2:21">
      <c r="B1363" s="219"/>
      <c r="C1363" s="214"/>
      <c r="D1363" s="214"/>
      <c r="E1363" s="214"/>
      <c r="F1363" s="214"/>
      <c r="G1363" s="214"/>
      <c r="H1363" s="214"/>
      <c r="I1363" s="214"/>
      <c r="J1363" s="214"/>
      <c r="K1363" s="214"/>
      <c r="L1363" s="214"/>
      <c r="M1363" s="214"/>
      <c r="N1363" s="214"/>
      <c r="O1363" s="214"/>
      <c r="P1363" s="214"/>
      <c r="Q1363" s="214"/>
      <c r="R1363" s="214"/>
      <c r="S1363" s="214"/>
      <c r="T1363" s="214"/>
      <c r="U1363" s="214"/>
    </row>
    <row r="1364" spans="2:21">
      <c r="B1364" s="219"/>
      <c r="C1364" s="214"/>
      <c r="D1364" s="214"/>
      <c r="E1364" s="214"/>
      <c r="F1364" s="214"/>
      <c r="G1364" s="214"/>
      <c r="H1364" s="214"/>
      <c r="I1364" s="295" t="s">
        <v>41</v>
      </c>
      <c r="J1364" s="295"/>
      <c r="K1364" s="295"/>
      <c r="L1364" s="295"/>
      <c r="M1364" s="295"/>
      <c r="N1364" s="295"/>
      <c r="O1364" s="214"/>
      <c r="P1364" s="214"/>
      <c r="Q1364" s="214"/>
      <c r="R1364" s="214"/>
      <c r="S1364" s="214"/>
      <c r="T1364" s="214"/>
      <c r="U1364" s="214"/>
    </row>
    <row r="1365" spans="2:21">
      <c r="B1365" s="302" t="s">
        <v>118</v>
      </c>
      <c r="C1365" s="302"/>
      <c r="D1365" s="302"/>
      <c r="E1365" s="302"/>
      <c r="F1365" s="302"/>
      <c r="G1365" s="214"/>
      <c r="H1365" s="214"/>
      <c r="I1365" s="279" t="s">
        <v>40</v>
      </c>
      <c r="J1365" s="279"/>
      <c r="K1365" s="279"/>
      <c r="L1365" s="279"/>
      <c r="M1365" s="279"/>
      <c r="N1365" s="279"/>
      <c r="O1365" s="214"/>
      <c r="P1365" s="214"/>
      <c r="Q1365" s="279" t="s">
        <v>42</v>
      </c>
      <c r="R1365" s="279"/>
      <c r="S1365" s="279"/>
      <c r="T1365" s="279"/>
      <c r="U1365" s="279"/>
    </row>
    <row r="1366" spans="2:21">
      <c r="B1366" s="277"/>
      <c r="C1366" s="277"/>
      <c r="D1366" s="277"/>
      <c r="E1366" s="277"/>
      <c r="F1366" s="277"/>
      <c r="G1366" s="214"/>
      <c r="H1366" s="214"/>
      <c r="I1366" s="279"/>
      <c r="J1366" s="279"/>
      <c r="K1366" s="279"/>
      <c r="L1366" s="279"/>
      <c r="M1366" s="279"/>
      <c r="N1366" s="279"/>
      <c r="O1366" s="214"/>
      <c r="P1366" s="214"/>
      <c r="Q1366" s="277"/>
      <c r="R1366" s="277"/>
      <c r="S1366" s="277"/>
      <c r="T1366" s="277"/>
      <c r="U1366" s="277"/>
    </row>
    <row r="1367" spans="2:21">
      <c r="B1367" s="277"/>
      <c r="C1367" s="277"/>
      <c r="D1367" s="277"/>
      <c r="E1367" s="277"/>
      <c r="F1367" s="277"/>
      <c r="G1367" s="214"/>
      <c r="H1367" s="214"/>
      <c r="I1367" s="279"/>
      <c r="J1367" s="279"/>
      <c r="K1367" s="279"/>
      <c r="L1367" s="279"/>
      <c r="M1367" s="279"/>
      <c r="N1367" s="279"/>
      <c r="O1367" s="214"/>
      <c r="P1367" s="214"/>
      <c r="Q1367" s="277"/>
      <c r="R1367" s="277"/>
      <c r="S1367" s="277"/>
      <c r="T1367" s="277"/>
      <c r="U1367" s="277"/>
    </row>
    <row r="1368" spans="2:21">
      <c r="B1368" s="277"/>
      <c r="C1368" s="277"/>
      <c r="D1368" s="277"/>
      <c r="E1368" s="277"/>
      <c r="F1368" s="277"/>
      <c r="G1368" s="214"/>
      <c r="H1368" s="214"/>
      <c r="I1368" s="279"/>
      <c r="J1368" s="279"/>
      <c r="K1368" s="279"/>
      <c r="L1368" s="279"/>
      <c r="M1368" s="279"/>
      <c r="N1368" s="279"/>
      <c r="O1368" s="214"/>
      <c r="P1368" s="214"/>
      <c r="Q1368" s="277"/>
      <c r="R1368" s="277"/>
      <c r="S1368" s="277"/>
      <c r="T1368" s="277"/>
      <c r="U1368" s="277"/>
    </row>
    <row r="1369" spans="2:21" ht="15.75" thickBot="1">
      <c r="B1369" s="278"/>
      <c r="C1369" s="278"/>
      <c r="D1369" s="278"/>
      <c r="E1369" s="278"/>
      <c r="F1369" s="278"/>
      <c r="G1369" s="225"/>
      <c r="H1369" s="225"/>
      <c r="I1369" s="280"/>
      <c r="J1369" s="280"/>
      <c r="K1369" s="280"/>
      <c r="L1369" s="280"/>
      <c r="M1369" s="280"/>
      <c r="N1369" s="280"/>
      <c r="O1369" s="225"/>
      <c r="P1369" s="225"/>
      <c r="Q1369" s="278"/>
      <c r="R1369" s="278"/>
      <c r="S1369" s="278"/>
      <c r="T1369" s="278"/>
      <c r="U1369" s="278"/>
    </row>
    <row r="1370" spans="2:21">
      <c r="B1370" s="281" t="s">
        <v>94</v>
      </c>
      <c r="C1370" s="281"/>
      <c r="D1370" s="281"/>
      <c r="E1370" s="281"/>
      <c r="F1370" s="281"/>
      <c r="G1370" s="226"/>
      <c r="H1370" s="226"/>
      <c r="I1370" s="281" t="s">
        <v>95</v>
      </c>
      <c r="J1370" s="281"/>
      <c r="K1370" s="281"/>
      <c r="L1370" s="281"/>
      <c r="M1370" s="281"/>
      <c r="N1370" s="281"/>
      <c r="O1370" s="225"/>
      <c r="P1370" s="225"/>
      <c r="Q1370" s="281" t="s">
        <v>96</v>
      </c>
      <c r="R1370" s="281"/>
      <c r="S1370" s="281"/>
      <c r="T1370" s="281"/>
      <c r="U1370" s="281"/>
    </row>
    <row r="1371" spans="2:21" s="268" customFormat="1" ht="33" customHeight="1">
      <c r="B1371" s="282" t="s">
        <v>97</v>
      </c>
      <c r="C1371" s="282"/>
      <c r="D1371" s="282"/>
      <c r="E1371" s="282"/>
      <c r="F1371" s="282"/>
      <c r="G1371" s="267"/>
      <c r="H1371" s="267"/>
      <c r="I1371" s="282" t="s">
        <v>98</v>
      </c>
      <c r="J1371" s="282"/>
      <c r="K1371" s="282"/>
      <c r="L1371" s="282"/>
      <c r="M1371" s="282"/>
      <c r="N1371" s="282"/>
      <c r="O1371" s="267"/>
      <c r="P1371" s="267"/>
      <c r="Q1371" s="282" t="s">
        <v>99</v>
      </c>
      <c r="R1371" s="282"/>
      <c r="S1371" s="282"/>
      <c r="T1371" s="282"/>
      <c r="U1371" s="282"/>
    </row>
  </sheetData>
  <mergeCells count="3206">
    <mergeCell ref="O268:Q268"/>
    <mergeCell ref="R268:T268"/>
    <mergeCell ref="B1258:F1258"/>
    <mergeCell ref="I1258:N1258"/>
    <mergeCell ref="Q1258:U1258"/>
    <mergeCell ref="B1259:F1259"/>
    <mergeCell ref="I1259:N1259"/>
    <mergeCell ref="Q1259:U1259"/>
    <mergeCell ref="L1230:M1230"/>
    <mergeCell ref="N1230:O1230"/>
    <mergeCell ref="P1230:Q1230"/>
    <mergeCell ref="R1230:S1230"/>
    <mergeCell ref="T1230:U1230"/>
    <mergeCell ref="B1233:D1233"/>
    <mergeCell ref="E1233:U1233"/>
    <mergeCell ref="B1234:U1240"/>
    <mergeCell ref="B1244:F1244"/>
    <mergeCell ref="I1244:N1248"/>
    <mergeCell ref="Q1244:U1248"/>
    <mergeCell ref="B1245:F1248"/>
    <mergeCell ref="I1252:N1252"/>
    <mergeCell ref="B1253:F1253"/>
    <mergeCell ref="I1253:N1253"/>
    <mergeCell ref="Q1253:U1253"/>
    <mergeCell ref="B1254:F1257"/>
    <mergeCell ref="I1254:N1257"/>
    <mergeCell ref="Q1254:U1257"/>
    <mergeCell ref="B1249:F1249"/>
    <mergeCell ref="I1249:N1249"/>
    <mergeCell ref="Q1249:U1249"/>
    <mergeCell ref="B1223:F1223"/>
    <mergeCell ref="G1223:H1223"/>
    <mergeCell ref="B1225:U1225"/>
    <mergeCell ref="B1226:C1227"/>
    <mergeCell ref="D1226:I1226"/>
    <mergeCell ref="J1226:O1226"/>
    <mergeCell ref="P1226:T1226"/>
    <mergeCell ref="B1228:C1228"/>
    <mergeCell ref="D1228:E1228"/>
    <mergeCell ref="F1228:G1228"/>
    <mergeCell ref="H1228:I1228"/>
    <mergeCell ref="J1228:K1228"/>
    <mergeCell ref="L1228:M1228"/>
    <mergeCell ref="N1228:O1228"/>
    <mergeCell ref="P1228:Q1228"/>
    <mergeCell ref="R1228:S1228"/>
    <mergeCell ref="T1228:U1228"/>
    <mergeCell ref="B1184:D1184"/>
    <mergeCell ref="E1188:F1188"/>
    <mergeCell ref="I1188:K1188"/>
    <mergeCell ref="L1188:N1188"/>
    <mergeCell ref="O1188:Q1188"/>
    <mergeCell ref="R1188:T1188"/>
    <mergeCell ref="B1190:D1190"/>
    <mergeCell ref="E1190:F1190"/>
    <mergeCell ref="I1190:K1190"/>
    <mergeCell ref="L1190:N1190"/>
    <mergeCell ref="O1190:Q1190"/>
    <mergeCell ref="R1190:T1190"/>
    <mergeCell ref="I1187:K1187"/>
    <mergeCell ref="L1187:N1187"/>
    <mergeCell ref="O1187:Q1187"/>
    <mergeCell ref="R1187:T1187"/>
    <mergeCell ref="G1190:H1190"/>
    <mergeCell ref="R1166:S1166"/>
    <mergeCell ref="T1166:U1166"/>
    <mergeCell ref="B1167:F1167"/>
    <mergeCell ref="I1167:L1167"/>
    <mergeCell ref="N1167:Q1167"/>
    <mergeCell ref="R1167:U1167"/>
    <mergeCell ref="B1168:F1168"/>
    <mergeCell ref="B1169:F1169"/>
    <mergeCell ref="G1169:U1169"/>
    <mergeCell ref="B1170:U1170"/>
    <mergeCell ref="B1171:D1174"/>
    <mergeCell ref="E1171:F1174"/>
    <mergeCell ref="G1171:U1171"/>
    <mergeCell ref="G1172:H1174"/>
    <mergeCell ref="I1172:N1172"/>
    <mergeCell ref="O1172:U1172"/>
    <mergeCell ref="I1173:K1174"/>
    <mergeCell ref="L1173:N1174"/>
    <mergeCell ref="O1173:Q1174"/>
    <mergeCell ref="R1173:T1174"/>
    <mergeCell ref="U1173:U1174"/>
    <mergeCell ref="G1166:H1166"/>
    <mergeCell ref="G1167:H1167"/>
    <mergeCell ref="G1168:U1168"/>
    <mergeCell ref="B1250:F1250"/>
    <mergeCell ref="I1250:N1250"/>
    <mergeCell ref="Q1250:U1250"/>
    <mergeCell ref="D1227:E1227"/>
    <mergeCell ref="F1227:G1227"/>
    <mergeCell ref="H1227:I1227"/>
    <mergeCell ref="J1227:K1227"/>
    <mergeCell ref="L1227:M1227"/>
    <mergeCell ref="N1227:O1227"/>
    <mergeCell ref="P1227:Q1227"/>
    <mergeCell ref="R1227:S1227"/>
    <mergeCell ref="T1227:U1227"/>
    <mergeCell ref="B1229:C1229"/>
    <mergeCell ref="D1229:E1229"/>
    <mergeCell ref="F1229:G1229"/>
    <mergeCell ref="H1229:I1229"/>
    <mergeCell ref="J1229:K1229"/>
    <mergeCell ref="L1229:M1229"/>
    <mergeCell ref="N1229:O1229"/>
    <mergeCell ref="P1229:Q1229"/>
    <mergeCell ref="R1229:S1229"/>
    <mergeCell ref="T1229:U1229"/>
    <mergeCell ref="D1230:E1230"/>
    <mergeCell ref="F1230:G1230"/>
    <mergeCell ref="H1230:I1230"/>
    <mergeCell ref="J1230:K1230"/>
    <mergeCell ref="I1243:N1243"/>
    <mergeCell ref="Q1243:U1243"/>
    <mergeCell ref="G1222:H1222"/>
    <mergeCell ref="E1185:F1185"/>
    <mergeCell ref="G1185:H1185"/>
    <mergeCell ref="E1187:F1187"/>
    <mergeCell ref="G1187:H1187"/>
    <mergeCell ref="G1198:H1198"/>
    <mergeCell ref="B1199:F1199"/>
    <mergeCell ref="G1199:H1199"/>
    <mergeCell ref="B1200:F1200"/>
    <mergeCell ref="G1200:H1200"/>
    <mergeCell ref="B1201:F1201"/>
    <mergeCell ref="G1201:H1201"/>
    <mergeCell ref="B1202:F1202"/>
    <mergeCell ref="G1202:H1202"/>
    <mergeCell ref="B1203:F1203"/>
    <mergeCell ref="G1203:H1203"/>
    <mergeCell ref="B1204:F1204"/>
    <mergeCell ref="G1204:H1204"/>
    <mergeCell ref="B1197:U1197"/>
    <mergeCell ref="G1188:H1188"/>
    <mergeCell ref="B1214:F1214"/>
    <mergeCell ref="G1214:H1214"/>
    <mergeCell ref="B1215:F1215"/>
    <mergeCell ref="G1215:H1215"/>
    <mergeCell ref="B1216:F1216"/>
    <mergeCell ref="B1198:F1198"/>
    <mergeCell ref="O1191:U1191"/>
    <mergeCell ref="B1191:F1191"/>
    <mergeCell ref="B1205:F1205"/>
    <mergeCell ref="G1205:H1205"/>
    <mergeCell ref="B1206:F1206"/>
    <mergeCell ref="G1206:H1206"/>
    <mergeCell ref="B1176:D1176"/>
    <mergeCell ref="E1176:F1176"/>
    <mergeCell ref="G1176:H1176"/>
    <mergeCell ref="I1176:K1176"/>
    <mergeCell ref="L1176:N1176"/>
    <mergeCell ref="O1176:Q1176"/>
    <mergeCell ref="R1176:T1176"/>
    <mergeCell ref="B1177:D1177"/>
    <mergeCell ref="B1179:D1179"/>
    <mergeCell ref="E1179:F1179"/>
    <mergeCell ref="G1179:H1179"/>
    <mergeCell ref="I1179:K1179"/>
    <mergeCell ref="L1179:N1179"/>
    <mergeCell ref="O1179:Q1179"/>
    <mergeCell ref="R1179:T1179"/>
    <mergeCell ref="E1181:F1181"/>
    <mergeCell ref="G1181:H1181"/>
    <mergeCell ref="R1181:T1181"/>
    <mergeCell ref="L1177:N1177"/>
    <mergeCell ref="O1177:Q1177"/>
    <mergeCell ref="R1177:T1177"/>
    <mergeCell ref="E1178:F1178"/>
    <mergeCell ref="G1178:H1178"/>
    <mergeCell ref="I1178:K1178"/>
    <mergeCell ref="L1178:N1178"/>
    <mergeCell ref="O1178:Q1178"/>
    <mergeCell ref="R1178:T1178"/>
    <mergeCell ref="B1211:F1211"/>
    <mergeCell ref="G1211:H1211"/>
    <mergeCell ref="B1212:F1212"/>
    <mergeCell ref="G1212:H1212"/>
    <mergeCell ref="B1213:F1213"/>
    <mergeCell ref="G1213:H1213"/>
    <mergeCell ref="G1216:H1216"/>
    <mergeCell ref="B1217:F1217"/>
    <mergeCell ref="G1217:H1217"/>
    <mergeCell ref="B1180:D1180"/>
    <mergeCell ref="E1180:F1180"/>
    <mergeCell ref="B1193:F1196"/>
    <mergeCell ref="G1193:U1193"/>
    <mergeCell ref="G1194:H1196"/>
    <mergeCell ref="I1194:N1194"/>
    <mergeCell ref="O1194:U1194"/>
    <mergeCell ref="I1195:K1195"/>
    <mergeCell ref="L1195:N1195"/>
    <mergeCell ref="O1195:Q1195"/>
    <mergeCell ref="R1195:T1195"/>
    <mergeCell ref="U1195:U1196"/>
    <mergeCell ref="G1180:H1180"/>
    <mergeCell ref="I1180:K1180"/>
    <mergeCell ref="L1180:N1180"/>
    <mergeCell ref="O1180:Q1180"/>
    <mergeCell ref="R1180:T1180"/>
    <mergeCell ref="I1185:K1185"/>
    <mergeCell ref="L1185:N1185"/>
    <mergeCell ref="B1218:F1218"/>
    <mergeCell ref="G1218:H1218"/>
    <mergeCell ref="B1219:F1219"/>
    <mergeCell ref="G1219:H1219"/>
    <mergeCell ref="B1220:F1220"/>
    <mergeCell ref="G1220:H1220"/>
    <mergeCell ref="B1221:F1221"/>
    <mergeCell ref="G1221:H1221"/>
    <mergeCell ref="B1222:F1222"/>
    <mergeCell ref="O1185:Q1185"/>
    <mergeCell ref="R1185:T1185"/>
    <mergeCell ref="E1182:F1182"/>
    <mergeCell ref="G1182:H1182"/>
    <mergeCell ref="I1182:K1182"/>
    <mergeCell ref="L1182:N1182"/>
    <mergeCell ref="O1182:Q1182"/>
    <mergeCell ref="R1182:T1182"/>
    <mergeCell ref="E1184:F1184"/>
    <mergeCell ref="G1184:H1184"/>
    <mergeCell ref="I1184:K1184"/>
    <mergeCell ref="L1184:N1184"/>
    <mergeCell ref="O1184:Q1184"/>
    <mergeCell ref="R1184:T1184"/>
    <mergeCell ref="G1191:N1191"/>
    <mergeCell ref="B1207:F1207"/>
    <mergeCell ref="G1207:H1207"/>
    <mergeCell ref="B1208:F1208"/>
    <mergeCell ref="G1208:H1208"/>
    <mergeCell ref="B1209:F1209"/>
    <mergeCell ref="G1209:H1209"/>
    <mergeCell ref="B1210:F1210"/>
    <mergeCell ref="G1210:H1210"/>
    <mergeCell ref="B1162:F1162"/>
    <mergeCell ref="G1162:U1162"/>
    <mergeCell ref="B1163:F1163"/>
    <mergeCell ref="B1164:F1164"/>
    <mergeCell ref="B1165:F1165"/>
    <mergeCell ref="G1165:U1165"/>
    <mergeCell ref="B1166:F1166"/>
    <mergeCell ref="I1181:K1181"/>
    <mergeCell ref="L1181:N1181"/>
    <mergeCell ref="O1181:Q1181"/>
    <mergeCell ref="B1182:D1182"/>
    <mergeCell ref="B1183:D1183"/>
    <mergeCell ref="B1175:D1175"/>
    <mergeCell ref="G1163:U1163"/>
    <mergeCell ref="G1164:U1164"/>
    <mergeCell ref="I1166:L1166"/>
    <mergeCell ref="N1166:Q1166"/>
    <mergeCell ref="E1183:F1183"/>
    <mergeCell ref="G1183:H1183"/>
    <mergeCell ref="I1183:K1183"/>
    <mergeCell ref="L1183:N1183"/>
    <mergeCell ref="O1183:Q1183"/>
    <mergeCell ref="R1183:T1183"/>
    <mergeCell ref="E1175:F1175"/>
    <mergeCell ref="G1175:H1175"/>
    <mergeCell ref="I1175:K1175"/>
    <mergeCell ref="L1175:N1175"/>
    <mergeCell ref="O1175:Q1175"/>
    <mergeCell ref="R1175:T1175"/>
    <mergeCell ref="E1177:F1177"/>
    <mergeCell ref="G1177:H1177"/>
    <mergeCell ref="I1177:K1177"/>
    <mergeCell ref="B1158:U1158"/>
    <mergeCell ref="G949:H949"/>
    <mergeCell ref="G950:H950"/>
    <mergeCell ref="G951:H951"/>
    <mergeCell ref="G952:H952"/>
    <mergeCell ref="G953:H953"/>
    <mergeCell ref="G954:H954"/>
    <mergeCell ref="G955:H955"/>
    <mergeCell ref="G956:H956"/>
    <mergeCell ref="G957:H957"/>
    <mergeCell ref="G958:H958"/>
    <mergeCell ref="G959:H959"/>
    <mergeCell ref="G960:H960"/>
    <mergeCell ref="G961:H961"/>
    <mergeCell ref="G962:H962"/>
    <mergeCell ref="L949:N949"/>
    <mergeCell ref="L950:N950"/>
    <mergeCell ref="L951:N951"/>
    <mergeCell ref="L952:N952"/>
    <mergeCell ref="L953:N953"/>
    <mergeCell ref="L954:N954"/>
    <mergeCell ref="L955:N955"/>
    <mergeCell ref="L956:N956"/>
    <mergeCell ref="L957:N957"/>
    <mergeCell ref="L958:N958"/>
    <mergeCell ref="L959:N959"/>
    <mergeCell ref="L960:N960"/>
    <mergeCell ref="L961:N961"/>
    <mergeCell ref="L962:N962"/>
    <mergeCell ref="I949:K949"/>
    <mergeCell ref="I950:K950"/>
    <mergeCell ref="I951:K951"/>
    <mergeCell ref="I952:K952"/>
    <mergeCell ref="I953:K953"/>
    <mergeCell ref="I954:K954"/>
    <mergeCell ref="I955:K955"/>
    <mergeCell ref="I956:K956"/>
    <mergeCell ref="I957:K957"/>
    <mergeCell ref="I958:K958"/>
    <mergeCell ref="I959:K959"/>
    <mergeCell ref="I960:K960"/>
    <mergeCell ref="I961:K961"/>
    <mergeCell ref="I962:K962"/>
    <mergeCell ref="R949:T949"/>
    <mergeCell ref="R950:T950"/>
    <mergeCell ref="R952:T952"/>
    <mergeCell ref="R953:T953"/>
    <mergeCell ref="R954:T954"/>
    <mergeCell ref="R956:T956"/>
    <mergeCell ref="R957:T957"/>
    <mergeCell ref="R959:T959"/>
    <mergeCell ref="R960:T960"/>
    <mergeCell ref="R962:T962"/>
    <mergeCell ref="O949:Q949"/>
    <mergeCell ref="O950:Q950"/>
    <mergeCell ref="O952:Q952"/>
    <mergeCell ref="O951:Q951"/>
    <mergeCell ref="O953:Q953"/>
    <mergeCell ref="O954:Q954"/>
    <mergeCell ref="O955:Q955"/>
    <mergeCell ref="O956:Q956"/>
    <mergeCell ref="O957:Q957"/>
    <mergeCell ref="O958:Q958"/>
    <mergeCell ref="O959:Q959"/>
    <mergeCell ref="O960:Q960"/>
    <mergeCell ref="O961:Q961"/>
    <mergeCell ref="O962:Q962"/>
    <mergeCell ref="B107:F107"/>
    <mergeCell ref="I107:N107"/>
    <mergeCell ref="Q107:U107"/>
    <mergeCell ref="B108:F108"/>
    <mergeCell ref="I108:N108"/>
    <mergeCell ref="Q108:U108"/>
    <mergeCell ref="I92:N92"/>
    <mergeCell ref="Q92:U92"/>
    <mergeCell ref="B93:F93"/>
    <mergeCell ref="I93:N97"/>
    <mergeCell ref="Q93:U97"/>
    <mergeCell ref="B94:F97"/>
    <mergeCell ref="B98:F98"/>
    <mergeCell ref="I98:N98"/>
    <mergeCell ref="Q98:U98"/>
    <mergeCell ref="B99:F99"/>
    <mergeCell ref="I99:N99"/>
    <mergeCell ref="Q99:U99"/>
    <mergeCell ref="I101:N101"/>
    <mergeCell ref="B102:F102"/>
    <mergeCell ref="I102:N102"/>
    <mergeCell ref="Q102:U102"/>
    <mergeCell ref="B103:F106"/>
    <mergeCell ref="I103:N106"/>
    <mergeCell ref="Q103:U106"/>
    <mergeCell ref="I566:N566"/>
    <mergeCell ref="Q566:U566"/>
    <mergeCell ref="B567:F567"/>
    <mergeCell ref="I567:N567"/>
    <mergeCell ref="Q567:U567"/>
    <mergeCell ref="I437:N437"/>
    <mergeCell ref="Q437:U437"/>
    <mergeCell ref="B438:F438"/>
    <mergeCell ref="I438:N442"/>
    <mergeCell ref="Q438:U442"/>
    <mergeCell ref="B439:F442"/>
    <mergeCell ref="B443:F443"/>
    <mergeCell ref="I443:N443"/>
    <mergeCell ref="Q443:U443"/>
    <mergeCell ref="B444:F444"/>
    <mergeCell ref="I444:N444"/>
    <mergeCell ref="Q444:U444"/>
    <mergeCell ref="I446:N446"/>
    <mergeCell ref="B447:F447"/>
    <mergeCell ref="I447:N447"/>
    <mergeCell ref="Q447:U447"/>
    <mergeCell ref="B448:F451"/>
    <mergeCell ref="I448:N451"/>
    <mergeCell ref="Q448:U451"/>
    <mergeCell ref="B452:F452"/>
    <mergeCell ref="I452:N452"/>
    <mergeCell ref="Q452:U452"/>
    <mergeCell ref="B453:F453"/>
    <mergeCell ref="I453:N453"/>
    <mergeCell ref="I551:N551"/>
    <mergeCell ref="Q551:U551"/>
    <mergeCell ref="B552:F552"/>
    <mergeCell ref="Q552:U556"/>
    <mergeCell ref="B553:F556"/>
    <mergeCell ref="B557:F557"/>
    <mergeCell ref="I557:N557"/>
    <mergeCell ref="Q557:U557"/>
    <mergeCell ref="B558:F558"/>
    <mergeCell ref="I558:N558"/>
    <mergeCell ref="Q558:U558"/>
    <mergeCell ref="I560:N560"/>
    <mergeCell ref="B561:F561"/>
    <mergeCell ref="I561:N561"/>
    <mergeCell ref="Q561:U561"/>
    <mergeCell ref="B474:F474"/>
    <mergeCell ref="G474:H474"/>
    <mergeCell ref="I474:L474"/>
    <mergeCell ref="N474:Q474"/>
    <mergeCell ref="R474:S474"/>
    <mergeCell ref="T474:U474"/>
    <mergeCell ref="B475:F475"/>
    <mergeCell ref="G475:H475"/>
    <mergeCell ref="I475:L475"/>
    <mergeCell ref="N475:Q475"/>
    <mergeCell ref="R475:U475"/>
    <mergeCell ref="B483:D483"/>
    <mergeCell ref="E483:F483"/>
    <mergeCell ref="G483:H483"/>
    <mergeCell ref="I483:K483"/>
    <mergeCell ref="L483:N483"/>
    <mergeCell ref="O483:Q483"/>
    <mergeCell ref="R483:T483"/>
    <mergeCell ref="B484:D484"/>
    <mergeCell ref="G484:H484"/>
    <mergeCell ref="I484:K484"/>
    <mergeCell ref="L484:N484"/>
    <mergeCell ref="I552:N556"/>
    <mergeCell ref="B485:D485"/>
    <mergeCell ref="B562:F565"/>
    <mergeCell ref="I562:N565"/>
    <mergeCell ref="Q562:U565"/>
    <mergeCell ref="I798:N798"/>
    <mergeCell ref="Q798:U798"/>
    <mergeCell ref="B799:F799"/>
    <mergeCell ref="I799:N799"/>
    <mergeCell ref="Q799:U799"/>
    <mergeCell ref="I666:N666"/>
    <mergeCell ref="Q666:U666"/>
    <mergeCell ref="B667:F667"/>
    <mergeCell ref="I667:N671"/>
    <mergeCell ref="Q667:U671"/>
    <mergeCell ref="B668:F671"/>
    <mergeCell ref="B672:F672"/>
    <mergeCell ref="I672:N672"/>
    <mergeCell ref="Q672:U672"/>
    <mergeCell ref="B673:F673"/>
    <mergeCell ref="I673:N673"/>
    <mergeCell ref="Q673:U673"/>
    <mergeCell ref="I675:N675"/>
    <mergeCell ref="B676:F676"/>
    <mergeCell ref="I676:N676"/>
    <mergeCell ref="Q676:U676"/>
    <mergeCell ref="B677:F680"/>
    <mergeCell ref="I677:N680"/>
    <mergeCell ref="Q677:U680"/>
    <mergeCell ref="B681:F681"/>
    <mergeCell ref="I681:N681"/>
    <mergeCell ref="Q681:U681"/>
    <mergeCell ref="B682:F682"/>
    <mergeCell ref="I682:N682"/>
    <mergeCell ref="Q682:U682"/>
    <mergeCell ref="I783:N783"/>
    <mergeCell ref="Q783:U783"/>
    <mergeCell ref="B784:F784"/>
    <mergeCell ref="I784:N788"/>
    <mergeCell ref="Q784:U788"/>
    <mergeCell ref="B785:F788"/>
    <mergeCell ref="B789:F789"/>
    <mergeCell ref="I789:N789"/>
    <mergeCell ref="Q789:U789"/>
    <mergeCell ref="B790:F790"/>
    <mergeCell ref="I790:N790"/>
    <mergeCell ref="Q790:U790"/>
    <mergeCell ref="G712:H714"/>
    <mergeCell ref="I712:N712"/>
    <mergeCell ref="O712:U712"/>
    <mergeCell ref="I713:K714"/>
    <mergeCell ref="L713:N714"/>
    <mergeCell ref="O713:Q714"/>
    <mergeCell ref="R713:T714"/>
    <mergeCell ref="U713:U714"/>
    <mergeCell ref="B715:D715"/>
    <mergeCell ref="E715:F715"/>
    <mergeCell ref="G715:H715"/>
    <mergeCell ref="I715:K715"/>
    <mergeCell ref="L715:N715"/>
    <mergeCell ref="O715:Q715"/>
    <mergeCell ref="R715:T715"/>
    <mergeCell ref="B716:D716"/>
    <mergeCell ref="E716:F716"/>
    <mergeCell ref="G716:H716"/>
    <mergeCell ref="I716:K716"/>
    <mergeCell ref="I792:N792"/>
    <mergeCell ref="B793:F793"/>
    <mergeCell ref="I793:N793"/>
    <mergeCell ref="Q793:U793"/>
    <mergeCell ref="B698:U698"/>
    <mergeCell ref="B702:F702"/>
    <mergeCell ref="G702:U702"/>
    <mergeCell ref="B703:F703"/>
    <mergeCell ref="G703:U703"/>
    <mergeCell ref="B704:F704"/>
    <mergeCell ref="G704:U704"/>
    <mergeCell ref="B705:F705"/>
    <mergeCell ref="G705:U705"/>
    <mergeCell ref="B706:F706"/>
    <mergeCell ref="G706:H706"/>
    <mergeCell ref="I706:L706"/>
    <mergeCell ref="N706:Q706"/>
    <mergeCell ref="R706:S706"/>
    <mergeCell ref="T706:U706"/>
    <mergeCell ref="B707:F707"/>
    <mergeCell ref="G707:H707"/>
    <mergeCell ref="I707:L707"/>
    <mergeCell ref="N707:Q707"/>
    <mergeCell ref="R707:U707"/>
    <mergeCell ref="B708:F708"/>
    <mergeCell ref="G708:U708"/>
    <mergeCell ref="B709:F709"/>
    <mergeCell ref="G709:U709"/>
    <mergeCell ref="B710:U710"/>
    <mergeCell ref="B711:D714"/>
    <mergeCell ref="E711:F714"/>
    <mergeCell ref="G711:U711"/>
    <mergeCell ref="B794:F797"/>
    <mergeCell ref="I794:N797"/>
    <mergeCell ref="Q794:U797"/>
    <mergeCell ref="I1031:N1031"/>
    <mergeCell ref="Q1031:U1031"/>
    <mergeCell ref="I897:N897"/>
    <mergeCell ref="Q897:U897"/>
    <mergeCell ref="B898:F898"/>
    <mergeCell ref="I898:N902"/>
    <mergeCell ref="Q898:U902"/>
    <mergeCell ref="B899:F902"/>
    <mergeCell ref="B903:F903"/>
    <mergeCell ref="I903:N903"/>
    <mergeCell ref="Q903:U903"/>
    <mergeCell ref="B904:F904"/>
    <mergeCell ref="I904:N904"/>
    <mergeCell ref="Q904:U904"/>
    <mergeCell ref="I906:N906"/>
    <mergeCell ref="B907:F907"/>
    <mergeCell ref="I907:N907"/>
    <mergeCell ref="Q907:U907"/>
    <mergeCell ref="B908:F911"/>
    <mergeCell ref="I908:N911"/>
    <mergeCell ref="Q908:U911"/>
    <mergeCell ref="B912:F912"/>
    <mergeCell ref="I912:N912"/>
    <mergeCell ref="Q912:U912"/>
    <mergeCell ref="B913:F913"/>
    <mergeCell ref="I913:N913"/>
    <mergeCell ref="Q913:U913"/>
    <mergeCell ref="B939:F939"/>
    <mergeCell ref="G939:H939"/>
    <mergeCell ref="B1141:F1144"/>
    <mergeCell ref="I1141:N1144"/>
    <mergeCell ref="Q1141:U1144"/>
    <mergeCell ref="B1145:F1145"/>
    <mergeCell ref="I1145:N1145"/>
    <mergeCell ref="Q1145:U1145"/>
    <mergeCell ref="B1146:F1146"/>
    <mergeCell ref="I1146:N1146"/>
    <mergeCell ref="Q1146:U1146"/>
    <mergeCell ref="I1015:N1015"/>
    <mergeCell ref="Q1015:U1015"/>
    <mergeCell ref="B1016:F1016"/>
    <mergeCell ref="I1016:N1020"/>
    <mergeCell ref="Q1016:U1020"/>
    <mergeCell ref="B1017:F1020"/>
    <mergeCell ref="B1021:F1021"/>
    <mergeCell ref="I1021:N1021"/>
    <mergeCell ref="Q1021:U1021"/>
    <mergeCell ref="B1022:F1022"/>
    <mergeCell ref="I1022:N1022"/>
    <mergeCell ref="Q1022:U1022"/>
    <mergeCell ref="I1024:N1024"/>
    <mergeCell ref="B1025:F1025"/>
    <mergeCell ref="I1025:N1025"/>
    <mergeCell ref="Q1025:U1025"/>
    <mergeCell ref="B1026:F1029"/>
    <mergeCell ref="I1026:N1029"/>
    <mergeCell ref="Q1026:U1029"/>
    <mergeCell ref="B1030:F1030"/>
    <mergeCell ref="I1030:N1030"/>
    <mergeCell ref="Q1030:U1030"/>
    <mergeCell ref="B1031:F1031"/>
    <mergeCell ref="I1130:N1130"/>
    <mergeCell ref="Q1130:U1130"/>
    <mergeCell ref="B1131:F1131"/>
    <mergeCell ref="I1131:N1135"/>
    <mergeCell ref="Q1131:U1135"/>
    <mergeCell ref="B1132:F1135"/>
    <mergeCell ref="B1136:F1136"/>
    <mergeCell ref="I1136:N1136"/>
    <mergeCell ref="Q1136:U1136"/>
    <mergeCell ref="B1137:F1137"/>
    <mergeCell ref="I1137:N1137"/>
    <mergeCell ref="Q1137:U1137"/>
    <mergeCell ref="I1139:N1139"/>
    <mergeCell ref="B1140:F1140"/>
    <mergeCell ref="I1140:N1140"/>
    <mergeCell ref="Q1140:U1140"/>
    <mergeCell ref="R1114:S1114"/>
    <mergeCell ref="T1114:U1114"/>
    <mergeCell ref="H1116:I1116"/>
    <mergeCell ref="J1116:K1116"/>
    <mergeCell ref="L1116:M1116"/>
    <mergeCell ref="N1116:O1116"/>
    <mergeCell ref="P1116:Q1116"/>
    <mergeCell ref="R1116:S1116"/>
    <mergeCell ref="T1116:U1116"/>
    <mergeCell ref="D1117:E1117"/>
    <mergeCell ref="F1117:G1117"/>
    <mergeCell ref="H1117:I1117"/>
    <mergeCell ref="J1117:K1117"/>
    <mergeCell ref="L1117:M1117"/>
    <mergeCell ref="N1117:O1117"/>
    <mergeCell ref="P1117:Q1117"/>
    <mergeCell ref="I939:L939"/>
    <mergeCell ref="N939:Q939"/>
    <mergeCell ref="R939:U939"/>
    <mergeCell ref="B940:F940"/>
    <mergeCell ref="G940:U940"/>
    <mergeCell ref="B941:F941"/>
    <mergeCell ref="G941:U941"/>
    <mergeCell ref="B942:U942"/>
    <mergeCell ref="B943:D946"/>
    <mergeCell ref="E943:F946"/>
    <mergeCell ref="B65:F65"/>
    <mergeCell ref="G65:H65"/>
    <mergeCell ref="B181:F181"/>
    <mergeCell ref="G181:H181"/>
    <mergeCell ref="B295:F295"/>
    <mergeCell ref="G295:H295"/>
    <mergeCell ref="B410:F410"/>
    <mergeCell ref="G410:H410"/>
    <mergeCell ref="B524:F524"/>
    <mergeCell ref="G524:H524"/>
    <mergeCell ref="B639:F639"/>
    <mergeCell ref="G639:H639"/>
    <mergeCell ref="B756:F756"/>
    <mergeCell ref="G756:H756"/>
    <mergeCell ref="B870:F870"/>
    <mergeCell ref="G870:H870"/>
    <mergeCell ref="B798:F798"/>
    <mergeCell ref="B566:F566"/>
    <mergeCell ref="B323:F323"/>
    <mergeCell ref="B324:F327"/>
    <mergeCell ref="T884:U884"/>
    <mergeCell ref="B887:D887"/>
    <mergeCell ref="E887:U887"/>
    <mergeCell ref="B888:U894"/>
    <mergeCell ref="B882:C882"/>
    <mergeCell ref="D882:E882"/>
    <mergeCell ref="F882:G882"/>
    <mergeCell ref="H882:I882"/>
    <mergeCell ref="J882:K882"/>
    <mergeCell ref="L882:M882"/>
    <mergeCell ref="N882:O882"/>
    <mergeCell ref="P882:Q882"/>
    <mergeCell ref="R882:S882"/>
    <mergeCell ref="T882:U882"/>
    <mergeCell ref="B883:C883"/>
    <mergeCell ref="D883:E883"/>
    <mergeCell ref="F883:G883"/>
    <mergeCell ref="H883:I883"/>
    <mergeCell ref="J883:K883"/>
    <mergeCell ref="L883:M883"/>
    <mergeCell ref="N883:O883"/>
    <mergeCell ref="P883:Q883"/>
    <mergeCell ref="R883:S883"/>
    <mergeCell ref="T883:U883"/>
    <mergeCell ref="D884:E884"/>
    <mergeCell ref="F884:G884"/>
    <mergeCell ref="H884:I884"/>
    <mergeCell ref="J884:K884"/>
    <mergeCell ref="L884:M884"/>
    <mergeCell ref="N884:O884"/>
    <mergeCell ref="P884:Q884"/>
    <mergeCell ref="R884:S884"/>
    <mergeCell ref="G869:H869"/>
    <mergeCell ref="B871:F871"/>
    <mergeCell ref="G871:H871"/>
    <mergeCell ref="B874:F874"/>
    <mergeCell ref="G874:H874"/>
    <mergeCell ref="B875:F875"/>
    <mergeCell ref="G875:H875"/>
    <mergeCell ref="B876:F876"/>
    <mergeCell ref="G876:H876"/>
    <mergeCell ref="B877:F877"/>
    <mergeCell ref="G877:H877"/>
    <mergeCell ref="B879:U879"/>
    <mergeCell ref="B880:C881"/>
    <mergeCell ref="D880:I880"/>
    <mergeCell ref="J880:O880"/>
    <mergeCell ref="P880:T880"/>
    <mergeCell ref="D881:E881"/>
    <mergeCell ref="F881:G881"/>
    <mergeCell ref="H881:I881"/>
    <mergeCell ref="J881:K881"/>
    <mergeCell ref="L881:M881"/>
    <mergeCell ref="N881:O881"/>
    <mergeCell ref="P881:Q881"/>
    <mergeCell ref="R881:S881"/>
    <mergeCell ref="T881:U881"/>
    <mergeCell ref="B872:F872"/>
    <mergeCell ref="B873:F873"/>
    <mergeCell ref="B869:F869"/>
    <mergeCell ref="B851:U851"/>
    <mergeCell ref="B852:F852"/>
    <mergeCell ref="G852:H852"/>
    <mergeCell ref="B853:F853"/>
    <mergeCell ref="G853:H853"/>
    <mergeCell ref="B863:F863"/>
    <mergeCell ref="G863:H863"/>
    <mergeCell ref="B864:F864"/>
    <mergeCell ref="G864:H864"/>
    <mergeCell ref="B865:F865"/>
    <mergeCell ref="G865:H865"/>
    <mergeCell ref="B866:F866"/>
    <mergeCell ref="G866:H866"/>
    <mergeCell ref="B867:F867"/>
    <mergeCell ref="G867:H867"/>
    <mergeCell ref="B868:F868"/>
    <mergeCell ref="G868:H868"/>
    <mergeCell ref="B854:F854"/>
    <mergeCell ref="B855:F855"/>
    <mergeCell ref="B856:F856"/>
    <mergeCell ref="B857:F857"/>
    <mergeCell ref="B858:F858"/>
    <mergeCell ref="B859:F859"/>
    <mergeCell ref="B860:F860"/>
    <mergeCell ref="B861:F861"/>
    <mergeCell ref="B862:F862"/>
    <mergeCell ref="G854:H854"/>
    <mergeCell ref="G855:H855"/>
    <mergeCell ref="G856:H856"/>
    <mergeCell ref="G857:H857"/>
    <mergeCell ref="G858:H858"/>
    <mergeCell ref="G859:H859"/>
    <mergeCell ref="E842:F842"/>
    <mergeCell ref="G842:H842"/>
    <mergeCell ref="I842:K842"/>
    <mergeCell ref="L842:N842"/>
    <mergeCell ref="O842:Q842"/>
    <mergeCell ref="R842:T842"/>
    <mergeCell ref="B844:D844"/>
    <mergeCell ref="E844:F844"/>
    <mergeCell ref="G844:H844"/>
    <mergeCell ref="I844:K844"/>
    <mergeCell ref="L844:N844"/>
    <mergeCell ref="O844:Q844"/>
    <mergeCell ref="R844:T844"/>
    <mergeCell ref="B845:F845"/>
    <mergeCell ref="G845:N845"/>
    <mergeCell ref="O845:U845"/>
    <mergeCell ref="B847:F850"/>
    <mergeCell ref="G847:U847"/>
    <mergeCell ref="G848:H850"/>
    <mergeCell ref="I848:N848"/>
    <mergeCell ref="O848:U848"/>
    <mergeCell ref="I849:K849"/>
    <mergeCell ref="L849:N849"/>
    <mergeCell ref="O849:Q849"/>
    <mergeCell ref="R849:T849"/>
    <mergeCell ref="U849:U850"/>
    <mergeCell ref="B838:D838"/>
    <mergeCell ref="E838:F838"/>
    <mergeCell ref="G838:H838"/>
    <mergeCell ref="I838:K838"/>
    <mergeCell ref="L838:N838"/>
    <mergeCell ref="O838:Q838"/>
    <mergeCell ref="R838:T838"/>
    <mergeCell ref="E839:F839"/>
    <mergeCell ref="G839:H839"/>
    <mergeCell ref="I839:K839"/>
    <mergeCell ref="L839:N839"/>
    <mergeCell ref="O839:Q839"/>
    <mergeCell ref="R839:T839"/>
    <mergeCell ref="E841:F841"/>
    <mergeCell ref="G841:H841"/>
    <mergeCell ref="I841:K841"/>
    <mergeCell ref="L841:N841"/>
    <mergeCell ref="O841:Q841"/>
    <mergeCell ref="R841:T841"/>
    <mergeCell ref="E835:F835"/>
    <mergeCell ref="G835:H835"/>
    <mergeCell ref="I835:K835"/>
    <mergeCell ref="L835:N835"/>
    <mergeCell ref="O835:Q835"/>
    <mergeCell ref="R835:T835"/>
    <mergeCell ref="B836:D836"/>
    <mergeCell ref="E836:F836"/>
    <mergeCell ref="G836:H836"/>
    <mergeCell ref="I836:K836"/>
    <mergeCell ref="L836:N836"/>
    <mergeCell ref="O836:Q836"/>
    <mergeCell ref="R836:T836"/>
    <mergeCell ref="B837:D837"/>
    <mergeCell ref="E837:F837"/>
    <mergeCell ref="G837:H837"/>
    <mergeCell ref="I837:K837"/>
    <mergeCell ref="L837:N837"/>
    <mergeCell ref="O837:Q837"/>
    <mergeCell ref="R837:T837"/>
    <mergeCell ref="E832:F832"/>
    <mergeCell ref="G832:H832"/>
    <mergeCell ref="I832:K832"/>
    <mergeCell ref="L832:N832"/>
    <mergeCell ref="O832:Q832"/>
    <mergeCell ref="R832:T832"/>
    <mergeCell ref="B833:D833"/>
    <mergeCell ref="E833:F833"/>
    <mergeCell ref="G833:H833"/>
    <mergeCell ref="I833:K833"/>
    <mergeCell ref="L833:N833"/>
    <mergeCell ref="O833:Q833"/>
    <mergeCell ref="R833:T833"/>
    <mergeCell ref="B834:D834"/>
    <mergeCell ref="E834:F834"/>
    <mergeCell ref="G834:H834"/>
    <mergeCell ref="I834:K834"/>
    <mergeCell ref="L834:N834"/>
    <mergeCell ref="O834:Q834"/>
    <mergeCell ref="R834:T834"/>
    <mergeCell ref="B829:D829"/>
    <mergeCell ref="E829:F829"/>
    <mergeCell ref="G829:H829"/>
    <mergeCell ref="I829:K829"/>
    <mergeCell ref="L829:N829"/>
    <mergeCell ref="O829:Q829"/>
    <mergeCell ref="R829:T829"/>
    <mergeCell ref="B830:D830"/>
    <mergeCell ref="E830:F830"/>
    <mergeCell ref="G830:H830"/>
    <mergeCell ref="I830:K830"/>
    <mergeCell ref="L830:N830"/>
    <mergeCell ref="O830:Q830"/>
    <mergeCell ref="R830:T830"/>
    <mergeCell ref="B831:D831"/>
    <mergeCell ref="E831:F831"/>
    <mergeCell ref="G831:H831"/>
    <mergeCell ref="I831:K831"/>
    <mergeCell ref="L831:N831"/>
    <mergeCell ref="O831:Q831"/>
    <mergeCell ref="R831:T831"/>
    <mergeCell ref="T820:U820"/>
    <mergeCell ref="B821:F821"/>
    <mergeCell ref="G821:H821"/>
    <mergeCell ref="I821:L821"/>
    <mergeCell ref="N821:Q821"/>
    <mergeCell ref="R821:U821"/>
    <mergeCell ref="B822:F822"/>
    <mergeCell ref="G822:U822"/>
    <mergeCell ref="B823:F823"/>
    <mergeCell ref="G823:U823"/>
    <mergeCell ref="B824:U824"/>
    <mergeCell ref="B825:D828"/>
    <mergeCell ref="E825:F828"/>
    <mergeCell ref="G825:U825"/>
    <mergeCell ref="G826:H828"/>
    <mergeCell ref="I826:N826"/>
    <mergeCell ref="O826:U826"/>
    <mergeCell ref="I827:K828"/>
    <mergeCell ref="L827:N828"/>
    <mergeCell ref="O827:Q828"/>
    <mergeCell ref="R827:T828"/>
    <mergeCell ref="U827:U828"/>
    <mergeCell ref="B7:U7"/>
    <mergeCell ref="B11:F11"/>
    <mergeCell ref="G11:U11"/>
    <mergeCell ref="B12:F12"/>
    <mergeCell ref="G12:U12"/>
    <mergeCell ref="B13:F13"/>
    <mergeCell ref="G13:U13"/>
    <mergeCell ref="B16:F16"/>
    <mergeCell ref="G16:H16"/>
    <mergeCell ref="I16:L16"/>
    <mergeCell ref="N16:Q16"/>
    <mergeCell ref="R16:U16"/>
    <mergeCell ref="B18:F18"/>
    <mergeCell ref="G18:U18"/>
    <mergeCell ref="B19:U19"/>
    <mergeCell ref="B20:D23"/>
    <mergeCell ref="E20:F23"/>
    <mergeCell ref="G20:U20"/>
    <mergeCell ref="G21:H23"/>
    <mergeCell ref="I21:N21"/>
    <mergeCell ref="O21:U21"/>
    <mergeCell ref="I22:K23"/>
    <mergeCell ref="R24:T24"/>
    <mergeCell ref="B17:F17"/>
    <mergeCell ref="G17:U17"/>
    <mergeCell ref="B14:F14"/>
    <mergeCell ref="G14:U14"/>
    <mergeCell ref="B15:F15"/>
    <mergeCell ref="G15:H15"/>
    <mergeCell ref="I15:L15"/>
    <mergeCell ref="N15:Q15"/>
    <mergeCell ref="R15:S15"/>
    <mergeCell ref="T15:U15"/>
    <mergeCell ref="B25:D25"/>
    <mergeCell ref="E25:F25"/>
    <mergeCell ref="G25:H25"/>
    <mergeCell ref="I25:K25"/>
    <mergeCell ref="L25:N25"/>
    <mergeCell ref="O25:Q25"/>
    <mergeCell ref="R25:T25"/>
    <mergeCell ref="L22:N23"/>
    <mergeCell ref="O22:Q23"/>
    <mergeCell ref="R22:T23"/>
    <mergeCell ref="U22:U23"/>
    <mergeCell ref="B24:D24"/>
    <mergeCell ref="E24:F24"/>
    <mergeCell ref="G24:H24"/>
    <mergeCell ref="I24:K24"/>
    <mergeCell ref="L24:N24"/>
    <mergeCell ref="O24:Q24"/>
    <mergeCell ref="R26:T26"/>
    <mergeCell ref="B28:D28"/>
    <mergeCell ref="E28:F28"/>
    <mergeCell ref="G28:H28"/>
    <mergeCell ref="I28:K28"/>
    <mergeCell ref="L28:N28"/>
    <mergeCell ref="O28:Q28"/>
    <mergeCell ref="R28:T28"/>
    <mergeCell ref="B26:D26"/>
    <mergeCell ref="E26:F26"/>
    <mergeCell ref="G26:H26"/>
    <mergeCell ref="I26:K26"/>
    <mergeCell ref="L26:N26"/>
    <mergeCell ref="O26:Q26"/>
    <mergeCell ref="E27:F27"/>
    <mergeCell ref="I27:K27"/>
    <mergeCell ref="E30:F30"/>
    <mergeCell ref="I30:K30"/>
    <mergeCell ref="L30:N30"/>
    <mergeCell ref="O29:Q29"/>
    <mergeCell ref="R29:T29"/>
    <mergeCell ref="R27:T27"/>
    <mergeCell ref="R30:T30"/>
    <mergeCell ref="O30:Q30"/>
    <mergeCell ref="O27:Q27"/>
    <mergeCell ref="G27:H27"/>
    <mergeCell ref="G30:H30"/>
    <mergeCell ref="B29:D29"/>
    <mergeCell ref="E29:F29"/>
    <mergeCell ref="G29:H29"/>
    <mergeCell ref="I29:K29"/>
    <mergeCell ref="L29:N29"/>
    <mergeCell ref="B32:D32"/>
    <mergeCell ref="E32:F32"/>
    <mergeCell ref="G32:H32"/>
    <mergeCell ref="I32:K32"/>
    <mergeCell ref="L32:N32"/>
    <mergeCell ref="O32:Q32"/>
    <mergeCell ref="R32:T32"/>
    <mergeCell ref="I37:K37"/>
    <mergeCell ref="R34:T34"/>
    <mergeCell ref="R36:T36"/>
    <mergeCell ref="R37:T37"/>
    <mergeCell ref="O34:Q34"/>
    <mergeCell ref="O36:Q36"/>
    <mergeCell ref="O37:Q37"/>
    <mergeCell ref="B31:D31"/>
    <mergeCell ref="E31:F31"/>
    <mergeCell ref="G31:H31"/>
    <mergeCell ref="I31:K31"/>
    <mergeCell ref="L31:N31"/>
    <mergeCell ref="O31:Q31"/>
    <mergeCell ref="R31:T31"/>
    <mergeCell ref="L34:N34"/>
    <mergeCell ref="L36:N36"/>
    <mergeCell ref="L37:N37"/>
    <mergeCell ref="I34:K34"/>
    <mergeCell ref="I36:K36"/>
    <mergeCell ref="B40:F40"/>
    <mergeCell ref="G40:N40"/>
    <mergeCell ref="O40:U40"/>
    <mergeCell ref="B42:F45"/>
    <mergeCell ref="G42:U42"/>
    <mergeCell ref="G43:H45"/>
    <mergeCell ref="I43:N43"/>
    <mergeCell ref="O43:U43"/>
    <mergeCell ref="I44:K44"/>
    <mergeCell ref="L44:N44"/>
    <mergeCell ref="R33:T33"/>
    <mergeCell ref="B39:D39"/>
    <mergeCell ref="E39:F39"/>
    <mergeCell ref="G39:H39"/>
    <mergeCell ref="I39:K39"/>
    <mergeCell ref="L39:N39"/>
    <mergeCell ref="O39:Q39"/>
    <mergeCell ref="R39:T39"/>
    <mergeCell ref="B33:D33"/>
    <mergeCell ref="E33:F33"/>
    <mergeCell ref="G33:H33"/>
    <mergeCell ref="I33:K33"/>
    <mergeCell ref="L33:N33"/>
    <mergeCell ref="O33:Q33"/>
    <mergeCell ref="E34:F34"/>
    <mergeCell ref="E36:F36"/>
    <mergeCell ref="E37:F37"/>
    <mergeCell ref="G34:H34"/>
    <mergeCell ref="G36:H36"/>
    <mergeCell ref="G37:H37"/>
    <mergeCell ref="O44:Q44"/>
    <mergeCell ref="R44:T44"/>
    <mergeCell ref="U44:U45"/>
    <mergeCell ref="B46:U46"/>
    <mergeCell ref="B47:F47"/>
    <mergeCell ref="G47:H47"/>
    <mergeCell ref="G48:H48"/>
    <mergeCell ref="B58:F58"/>
    <mergeCell ref="G58:H58"/>
    <mergeCell ref="B59:F59"/>
    <mergeCell ref="G59:H59"/>
    <mergeCell ref="G49:H49"/>
    <mergeCell ref="G50:H50"/>
    <mergeCell ref="G51:H51"/>
    <mergeCell ref="G52:H52"/>
    <mergeCell ref="B50:F50"/>
    <mergeCell ref="B51:F51"/>
    <mergeCell ref="B52:F52"/>
    <mergeCell ref="G69:H69"/>
    <mergeCell ref="B49:F49"/>
    <mergeCell ref="B48:F48"/>
    <mergeCell ref="B53:F53"/>
    <mergeCell ref="B54:F54"/>
    <mergeCell ref="B56:F56"/>
    <mergeCell ref="B55:F55"/>
    <mergeCell ref="B57:F57"/>
    <mergeCell ref="G56:H56"/>
    <mergeCell ref="G57:H57"/>
    <mergeCell ref="B70:F70"/>
    <mergeCell ref="G70:H70"/>
    <mergeCell ref="B61:F61"/>
    <mergeCell ref="G61:H61"/>
    <mergeCell ref="B62:F62"/>
    <mergeCell ref="G62:H62"/>
    <mergeCell ref="B63:F63"/>
    <mergeCell ref="G63:H63"/>
    <mergeCell ref="B64:F64"/>
    <mergeCell ref="G64:H64"/>
    <mergeCell ref="B72:F72"/>
    <mergeCell ref="G72:H72"/>
    <mergeCell ref="B74:U74"/>
    <mergeCell ref="G53:H53"/>
    <mergeCell ref="G54:H54"/>
    <mergeCell ref="G55:H55"/>
    <mergeCell ref="P79:Q79"/>
    <mergeCell ref="R79:S79"/>
    <mergeCell ref="T79:U79"/>
    <mergeCell ref="B78:C78"/>
    <mergeCell ref="D78:E78"/>
    <mergeCell ref="F77:G77"/>
    <mergeCell ref="H77:I77"/>
    <mergeCell ref="J77:K77"/>
    <mergeCell ref="L77:M77"/>
    <mergeCell ref="B60:F60"/>
    <mergeCell ref="G60:H60"/>
    <mergeCell ref="P75:T75"/>
    <mergeCell ref="D76:E76"/>
    <mergeCell ref="F76:G76"/>
    <mergeCell ref="H76:I76"/>
    <mergeCell ref="B71:F71"/>
    <mergeCell ref="L76:M76"/>
    <mergeCell ref="N76:O76"/>
    <mergeCell ref="P76:Q76"/>
    <mergeCell ref="N79:O79"/>
    <mergeCell ref="N77:O77"/>
    <mergeCell ref="R76:S76"/>
    <mergeCell ref="T76:U76"/>
    <mergeCell ref="B75:C76"/>
    <mergeCell ref="D75:I75"/>
    <mergeCell ref="J75:O75"/>
    <mergeCell ref="F78:G78"/>
    <mergeCell ref="H78:I78"/>
    <mergeCell ref="J78:K78"/>
    <mergeCell ref="L78:M78"/>
    <mergeCell ref="B77:C77"/>
    <mergeCell ref="D77:E77"/>
    <mergeCell ref="P77:Q77"/>
    <mergeCell ref="R77:S77"/>
    <mergeCell ref="T77:U77"/>
    <mergeCell ref="G71:H71"/>
    <mergeCell ref="B66:F66"/>
    <mergeCell ref="G66:H66"/>
    <mergeCell ref="B69:F69"/>
    <mergeCell ref="B132:F132"/>
    <mergeCell ref="G132:H132"/>
    <mergeCell ref="I132:L132"/>
    <mergeCell ref="N132:Q132"/>
    <mergeCell ref="R132:U132"/>
    <mergeCell ref="B127:F127"/>
    <mergeCell ref="G127:U127"/>
    <mergeCell ref="B128:F128"/>
    <mergeCell ref="G128:U128"/>
    <mergeCell ref="B129:F129"/>
    <mergeCell ref="G129:U129"/>
    <mergeCell ref="B130:F130"/>
    <mergeCell ref="G130:U130"/>
    <mergeCell ref="B67:F67"/>
    <mergeCell ref="B68:F68"/>
    <mergeCell ref="B82:D82"/>
    <mergeCell ref="E82:U82"/>
    <mergeCell ref="B83:U89"/>
    <mergeCell ref="N78:O78"/>
    <mergeCell ref="P78:Q78"/>
    <mergeCell ref="R78:S78"/>
    <mergeCell ref="T78:U78"/>
    <mergeCell ref="D79:E79"/>
    <mergeCell ref="F79:G79"/>
    <mergeCell ref="H79:I79"/>
    <mergeCell ref="J79:K79"/>
    <mergeCell ref="L79:M79"/>
    <mergeCell ref="J76:K76"/>
    <mergeCell ref="L140:N140"/>
    <mergeCell ref="O140:Q140"/>
    <mergeCell ref="R140:T140"/>
    <mergeCell ref="B131:F131"/>
    <mergeCell ref="G131:H131"/>
    <mergeCell ref="I131:L131"/>
    <mergeCell ref="N131:Q131"/>
    <mergeCell ref="R131:S131"/>
    <mergeCell ref="T131:U131"/>
    <mergeCell ref="B141:D141"/>
    <mergeCell ref="E141:F141"/>
    <mergeCell ref="G141:H141"/>
    <mergeCell ref="I141:K141"/>
    <mergeCell ref="L141:N141"/>
    <mergeCell ref="O141:Q141"/>
    <mergeCell ref="R141:T141"/>
    <mergeCell ref="B133:F133"/>
    <mergeCell ref="G133:U133"/>
    <mergeCell ref="B134:F134"/>
    <mergeCell ref="G134:U134"/>
    <mergeCell ref="B135:U135"/>
    <mergeCell ref="B136:D139"/>
    <mergeCell ref="E136:F139"/>
    <mergeCell ref="G136:U136"/>
    <mergeCell ref="G137:H139"/>
    <mergeCell ref="I137:N137"/>
    <mergeCell ref="O137:U137"/>
    <mergeCell ref="I138:K139"/>
    <mergeCell ref="L138:N139"/>
    <mergeCell ref="O138:Q139"/>
    <mergeCell ref="R138:T139"/>
    <mergeCell ref="U138:U139"/>
    <mergeCell ref="E144:F144"/>
    <mergeCell ref="G144:H144"/>
    <mergeCell ref="I144:K144"/>
    <mergeCell ref="L144:N144"/>
    <mergeCell ref="O144:Q144"/>
    <mergeCell ref="R144:T144"/>
    <mergeCell ref="B145:D145"/>
    <mergeCell ref="E145:F145"/>
    <mergeCell ref="G145:H145"/>
    <mergeCell ref="I145:K145"/>
    <mergeCell ref="L145:N145"/>
    <mergeCell ref="O145:Q145"/>
    <mergeCell ref="R145:T145"/>
    <mergeCell ref="B142:D142"/>
    <mergeCell ref="E142:F142"/>
    <mergeCell ref="G142:H142"/>
    <mergeCell ref="I142:K142"/>
    <mergeCell ref="L142:N142"/>
    <mergeCell ref="O142:Q142"/>
    <mergeCell ref="R142:T142"/>
    <mergeCell ref="E143:F143"/>
    <mergeCell ref="G143:H143"/>
    <mergeCell ref="I143:K143"/>
    <mergeCell ref="O143:Q143"/>
    <mergeCell ref="R143:T143"/>
    <mergeCell ref="L143:N143"/>
    <mergeCell ref="B140:D140"/>
    <mergeCell ref="E140:F140"/>
    <mergeCell ref="G140:H140"/>
    <mergeCell ref="I140:K140"/>
    <mergeCell ref="B148:D148"/>
    <mergeCell ref="E148:F148"/>
    <mergeCell ref="G148:H148"/>
    <mergeCell ref="I148:K148"/>
    <mergeCell ref="L148:N148"/>
    <mergeCell ref="O148:Q148"/>
    <mergeCell ref="R148:T148"/>
    <mergeCell ref="B149:D149"/>
    <mergeCell ref="E149:F149"/>
    <mergeCell ref="G149:H149"/>
    <mergeCell ref="I149:K149"/>
    <mergeCell ref="L149:N149"/>
    <mergeCell ref="O149:Q149"/>
    <mergeCell ref="R149:T149"/>
    <mergeCell ref="E146:F146"/>
    <mergeCell ref="G146:H146"/>
    <mergeCell ref="I146:K146"/>
    <mergeCell ref="L146:N146"/>
    <mergeCell ref="O146:Q146"/>
    <mergeCell ref="R146:T146"/>
    <mergeCell ref="B147:D147"/>
    <mergeCell ref="E147:F147"/>
    <mergeCell ref="G147:H147"/>
    <mergeCell ref="I147:K147"/>
    <mergeCell ref="L147:N147"/>
    <mergeCell ref="O147:Q147"/>
    <mergeCell ref="R147:T147"/>
    <mergeCell ref="B144:D144"/>
    <mergeCell ref="E153:F153"/>
    <mergeCell ref="G153:H153"/>
    <mergeCell ref="I153:K153"/>
    <mergeCell ref="L153:N153"/>
    <mergeCell ref="O153:Q153"/>
    <mergeCell ref="R153:T153"/>
    <mergeCell ref="B155:D155"/>
    <mergeCell ref="E155:F155"/>
    <mergeCell ref="G155:H155"/>
    <mergeCell ref="I155:K155"/>
    <mergeCell ref="L155:N155"/>
    <mergeCell ref="O155:Q155"/>
    <mergeCell ref="R155:T155"/>
    <mergeCell ref="E150:F150"/>
    <mergeCell ref="G150:H150"/>
    <mergeCell ref="I150:K150"/>
    <mergeCell ref="L150:N150"/>
    <mergeCell ref="O150:Q150"/>
    <mergeCell ref="R150:T150"/>
    <mergeCell ref="E152:F152"/>
    <mergeCell ref="G152:H152"/>
    <mergeCell ref="I152:K152"/>
    <mergeCell ref="L152:N152"/>
    <mergeCell ref="O152:Q152"/>
    <mergeCell ref="R152:T152"/>
    <mergeCell ref="O151:Q151"/>
    <mergeCell ref="R151:T151"/>
    <mergeCell ref="O154:Q154"/>
    <mergeCell ref="R154:T154"/>
    <mergeCell ref="B156:F156"/>
    <mergeCell ref="G156:N156"/>
    <mergeCell ref="O156:U156"/>
    <mergeCell ref="B158:F161"/>
    <mergeCell ref="G158:U158"/>
    <mergeCell ref="G159:H161"/>
    <mergeCell ref="I159:N159"/>
    <mergeCell ref="O159:U159"/>
    <mergeCell ref="I160:K160"/>
    <mergeCell ref="L160:N160"/>
    <mergeCell ref="O160:Q160"/>
    <mergeCell ref="R160:T160"/>
    <mergeCell ref="U160:U161"/>
    <mergeCell ref="G168:H168"/>
    <mergeCell ref="G169:H169"/>
    <mergeCell ref="G170:H170"/>
    <mergeCell ref="G171:H171"/>
    <mergeCell ref="B182:F182"/>
    <mergeCell ref="G182:H182"/>
    <mergeCell ref="B185:F185"/>
    <mergeCell ref="G185:H185"/>
    <mergeCell ref="B186:F186"/>
    <mergeCell ref="G186:H186"/>
    <mergeCell ref="G176:H176"/>
    <mergeCell ref="G177:H177"/>
    <mergeCell ref="B178:F178"/>
    <mergeCell ref="G178:H178"/>
    <mergeCell ref="B179:F179"/>
    <mergeCell ref="G179:H179"/>
    <mergeCell ref="B180:F180"/>
    <mergeCell ref="G180:H180"/>
    <mergeCell ref="B162:U162"/>
    <mergeCell ref="B163:F163"/>
    <mergeCell ref="G163:H163"/>
    <mergeCell ref="G164:H164"/>
    <mergeCell ref="B165:F165"/>
    <mergeCell ref="G174:H174"/>
    <mergeCell ref="B166:F166"/>
    <mergeCell ref="G175:H175"/>
    <mergeCell ref="G172:H172"/>
    <mergeCell ref="G173:H173"/>
    <mergeCell ref="B183:F183"/>
    <mergeCell ref="B184:F184"/>
    <mergeCell ref="G165:H165"/>
    <mergeCell ref="G166:H166"/>
    <mergeCell ref="G167:H167"/>
    <mergeCell ref="B164:F164"/>
    <mergeCell ref="B174:F174"/>
    <mergeCell ref="B175:F175"/>
    <mergeCell ref="P193:Q193"/>
    <mergeCell ref="R193:S193"/>
    <mergeCell ref="B187:F187"/>
    <mergeCell ref="G187:H187"/>
    <mergeCell ref="B188:F188"/>
    <mergeCell ref="G188:H188"/>
    <mergeCell ref="B190:U190"/>
    <mergeCell ref="B191:C192"/>
    <mergeCell ref="D191:I191"/>
    <mergeCell ref="J191:O191"/>
    <mergeCell ref="P191:T191"/>
    <mergeCell ref="D192:E192"/>
    <mergeCell ref="F192:G192"/>
    <mergeCell ref="H192:I192"/>
    <mergeCell ref="J192:K192"/>
    <mergeCell ref="L192:M192"/>
    <mergeCell ref="N192:O192"/>
    <mergeCell ref="P192:Q192"/>
    <mergeCell ref="R192:S192"/>
    <mergeCell ref="T192:U192"/>
    <mergeCell ref="B199:U205"/>
    <mergeCell ref="I208:N208"/>
    <mergeCell ref="Q208:U208"/>
    <mergeCell ref="I209:N213"/>
    <mergeCell ref="Q209:U213"/>
    <mergeCell ref="I214:N214"/>
    <mergeCell ref="Q214:U214"/>
    <mergeCell ref="I215:N215"/>
    <mergeCell ref="Q215:U215"/>
    <mergeCell ref="I217:N217"/>
    <mergeCell ref="I218:N218"/>
    <mergeCell ref="Q218:U218"/>
    <mergeCell ref="B219:F222"/>
    <mergeCell ref="I219:N222"/>
    <mergeCell ref="T193:U193"/>
    <mergeCell ref="B194:C194"/>
    <mergeCell ref="D194:E194"/>
    <mergeCell ref="F194:G194"/>
    <mergeCell ref="H194:I194"/>
    <mergeCell ref="J194:K194"/>
    <mergeCell ref="L194:M194"/>
    <mergeCell ref="N194:O194"/>
    <mergeCell ref="P194:Q194"/>
    <mergeCell ref="R194:S194"/>
    <mergeCell ref="T194:U194"/>
    <mergeCell ref="B193:C193"/>
    <mergeCell ref="D193:E193"/>
    <mergeCell ref="F193:G193"/>
    <mergeCell ref="H193:I193"/>
    <mergeCell ref="J193:K193"/>
    <mergeCell ref="L193:M193"/>
    <mergeCell ref="N193:O193"/>
    <mergeCell ref="B244:F244"/>
    <mergeCell ref="G244:U244"/>
    <mergeCell ref="B209:F209"/>
    <mergeCell ref="B210:F213"/>
    <mergeCell ref="B214:F214"/>
    <mergeCell ref="B215:F215"/>
    <mergeCell ref="B218:F218"/>
    <mergeCell ref="Q219:U222"/>
    <mergeCell ref="B223:F223"/>
    <mergeCell ref="I223:N223"/>
    <mergeCell ref="Q223:U223"/>
    <mergeCell ref="B224:F224"/>
    <mergeCell ref="I224:N224"/>
    <mergeCell ref="Q224:U224"/>
    <mergeCell ref="D195:E195"/>
    <mergeCell ref="F195:G195"/>
    <mergeCell ref="H195:I195"/>
    <mergeCell ref="J195:K195"/>
    <mergeCell ref="L195:M195"/>
    <mergeCell ref="N195:O195"/>
    <mergeCell ref="P195:Q195"/>
    <mergeCell ref="R195:S195"/>
    <mergeCell ref="T195:U195"/>
    <mergeCell ref="B237:U237"/>
    <mergeCell ref="B241:F241"/>
    <mergeCell ref="G241:U241"/>
    <mergeCell ref="B242:F242"/>
    <mergeCell ref="G242:U242"/>
    <mergeCell ref="B243:F243"/>
    <mergeCell ref="G243:U243"/>
    <mergeCell ref="B198:D198"/>
    <mergeCell ref="E198:U198"/>
    <mergeCell ref="B249:U249"/>
    <mergeCell ref="B250:D253"/>
    <mergeCell ref="E250:F253"/>
    <mergeCell ref="G250:U250"/>
    <mergeCell ref="G251:H253"/>
    <mergeCell ref="I251:N251"/>
    <mergeCell ref="O251:U251"/>
    <mergeCell ref="I252:K253"/>
    <mergeCell ref="L252:N253"/>
    <mergeCell ref="O252:Q253"/>
    <mergeCell ref="R252:T253"/>
    <mergeCell ref="U252:U253"/>
    <mergeCell ref="B245:F245"/>
    <mergeCell ref="G245:H245"/>
    <mergeCell ref="I245:L245"/>
    <mergeCell ref="N245:Q245"/>
    <mergeCell ref="R245:S245"/>
    <mergeCell ref="T245:U245"/>
    <mergeCell ref="B246:F246"/>
    <mergeCell ref="G246:H246"/>
    <mergeCell ref="I246:L246"/>
    <mergeCell ref="N246:Q246"/>
    <mergeCell ref="R246:U246"/>
    <mergeCell ref="B247:F247"/>
    <mergeCell ref="G247:U247"/>
    <mergeCell ref="B248:F248"/>
    <mergeCell ref="G248:U248"/>
    <mergeCell ref="B256:D256"/>
    <mergeCell ref="E256:F256"/>
    <mergeCell ref="G256:H256"/>
    <mergeCell ref="I256:K256"/>
    <mergeCell ref="L256:N256"/>
    <mergeCell ref="O256:Q256"/>
    <mergeCell ref="R256:T256"/>
    <mergeCell ref="E257:F257"/>
    <mergeCell ref="G257:H257"/>
    <mergeCell ref="I257:K257"/>
    <mergeCell ref="O257:Q257"/>
    <mergeCell ref="R257:T257"/>
    <mergeCell ref="L257:N257"/>
    <mergeCell ref="B254:D254"/>
    <mergeCell ref="E254:F254"/>
    <mergeCell ref="G254:H254"/>
    <mergeCell ref="I254:K254"/>
    <mergeCell ref="L254:N254"/>
    <mergeCell ref="O254:Q254"/>
    <mergeCell ref="R254:T254"/>
    <mergeCell ref="B255:D255"/>
    <mergeCell ref="E255:F255"/>
    <mergeCell ref="G255:H255"/>
    <mergeCell ref="I255:K255"/>
    <mergeCell ref="L255:N255"/>
    <mergeCell ref="O255:Q255"/>
    <mergeCell ref="R255:T255"/>
    <mergeCell ref="E260:F260"/>
    <mergeCell ref="G260:H260"/>
    <mergeCell ref="I260:K260"/>
    <mergeCell ref="L260:N260"/>
    <mergeCell ref="O260:Q260"/>
    <mergeCell ref="R260:T260"/>
    <mergeCell ref="B261:D261"/>
    <mergeCell ref="E261:F261"/>
    <mergeCell ref="G261:H261"/>
    <mergeCell ref="I261:K261"/>
    <mergeCell ref="L261:N261"/>
    <mergeCell ref="O261:Q261"/>
    <mergeCell ref="R261:T261"/>
    <mergeCell ref="B258:D258"/>
    <mergeCell ref="E258:F258"/>
    <mergeCell ref="G258:H258"/>
    <mergeCell ref="I258:K258"/>
    <mergeCell ref="L258:N258"/>
    <mergeCell ref="O258:Q258"/>
    <mergeCell ref="R258:T258"/>
    <mergeCell ref="B259:D259"/>
    <mergeCell ref="E259:F259"/>
    <mergeCell ref="G259:H259"/>
    <mergeCell ref="I259:K259"/>
    <mergeCell ref="L259:N259"/>
    <mergeCell ref="O259:Q259"/>
    <mergeCell ref="R259:T259"/>
    <mergeCell ref="L264:N264"/>
    <mergeCell ref="O264:Q264"/>
    <mergeCell ref="R264:T264"/>
    <mergeCell ref="E266:F266"/>
    <mergeCell ref="G266:H266"/>
    <mergeCell ref="I266:K266"/>
    <mergeCell ref="L266:N266"/>
    <mergeCell ref="O266:Q266"/>
    <mergeCell ref="R266:T266"/>
    <mergeCell ref="B262:D262"/>
    <mergeCell ref="E262:F262"/>
    <mergeCell ref="G262:H262"/>
    <mergeCell ref="I262:K262"/>
    <mergeCell ref="L262:N262"/>
    <mergeCell ref="O262:Q262"/>
    <mergeCell ref="R262:T262"/>
    <mergeCell ref="B263:D263"/>
    <mergeCell ref="E263:F263"/>
    <mergeCell ref="G263:H263"/>
    <mergeCell ref="I263:K263"/>
    <mergeCell ref="L263:N263"/>
    <mergeCell ref="O263:Q263"/>
    <mergeCell ref="R263:T263"/>
    <mergeCell ref="O265:Q265"/>
    <mergeCell ref="R265:T265"/>
    <mergeCell ref="B288:F288"/>
    <mergeCell ref="G288:H288"/>
    <mergeCell ref="B289:F289"/>
    <mergeCell ref="G289:H289"/>
    <mergeCell ref="B270:F270"/>
    <mergeCell ref="G270:N270"/>
    <mergeCell ref="O270:U270"/>
    <mergeCell ref="B272:F275"/>
    <mergeCell ref="G272:U272"/>
    <mergeCell ref="G273:H275"/>
    <mergeCell ref="I273:N273"/>
    <mergeCell ref="O273:U273"/>
    <mergeCell ref="I274:K274"/>
    <mergeCell ref="L274:N274"/>
    <mergeCell ref="O274:Q274"/>
    <mergeCell ref="R274:T274"/>
    <mergeCell ref="U274:U275"/>
    <mergeCell ref="B287:F287"/>
    <mergeCell ref="G287:H287"/>
    <mergeCell ref="G279:H279"/>
    <mergeCell ref="G280:H280"/>
    <mergeCell ref="G281:H281"/>
    <mergeCell ref="G282:H282"/>
    <mergeCell ref="G283:H283"/>
    <mergeCell ref="G284:H284"/>
    <mergeCell ref="G285:H285"/>
    <mergeCell ref="G286:H286"/>
    <mergeCell ref="B276:U276"/>
    <mergeCell ref="B277:F277"/>
    <mergeCell ref="G277:H277"/>
    <mergeCell ref="B296:F296"/>
    <mergeCell ref="G296:H296"/>
    <mergeCell ref="B299:F299"/>
    <mergeCell ref="G299:H299"/>
    <mergeCell ref="B300:F300"/>
    <mergeCell ref="G300:H300"/>
    <mergeCell ref="B290:F290"/>
    <mergeCell ref="G290:H290"/>
    <mergeCell ref="B291:F291"/>
    <mergeCell ref="G291:H291"/>
    <mergeCell ref="B292:F292"/>
    <mergeCell ref="G292:H292"/>
    <mergeCell ref="B293:F293"/>
    <mergeCell ref="G293:H293"/>
    <mergeCell ref="B294:F294"/>
    <mergeCell ref="G294:H294"/>
    <mergeCell ref="B297:F297"/>
    <mergeCell ref="B298:F298"/>
    <mergeCell ref="B301:F301"/>
    <mergeCell ref="G301:H301"/>
    <mergeCell ref="B302:F302"/>
    <mergeCell ref="G302:H302"/>
    <mergeCell ref="B304:U304"/>
    <mergeCell ref="B305:C306"/>
    <mergeCell ref="D305:I305"/>
    <mergeCell ref="J305:O305"/>
    <mergeCell ref="P305:T305"/>
    <mergeCell ref="D306:E306"/>
    <mergeCell ref="F306:G306"/>
    <mergeCell ref="H306:I306"/>
    <mergeCell ref="J306:K306"/>
    <mergeCell ref="L306:M306"/>
    <mergeCell ref="N306:O306"/>
    <mergeCell ref="P306:Q306"/>
    <mergeCell ref="R306:S306"/>
    <mergeCell ref="T306:U306"/>
    <mergeCell ref="D309:E309"/>
    <mergeCell ref="F309:G309"/>
    <mergeCell ref="H309:I309"/>
    <mergeCell ref="J309:K309"/>
    <mergeCell ref="L309:M309"/>
    <mergeCell ref="N309:O309"/>
    <mergeCell ref="P309:Q309"/>
    <mergeCell ref="R309:S309"/>
    <mergeCell ref="T309:U309"/>
    <mergeCell ref="T307:U307"/>
    <mergeCell ref="B308:C308"/>
    <mergeCell ref="D308:E308"/>
    <mergeCell ref="F308:G308"/>
    <mergeCell ref="H308:I308"/>
    <mergeCell ref="J308:K308"/>
    <mergeCell ref="L308:M308"/>
    <mergeCell ref="N308:O308"/>
    <mergeCell ref="P308:Q308"/>
    <mergeCell ref="R308:S308"/>
    <mergeCell ref="T308:U308"/>
    <mergeCell ref="B307:C307"/>
    <mergeCell ref="D307:E307"/>
    <mergeCell ref="F307:G307"/>
    <mergeCell ref="H307:I307"/>
    <mergeCell ref="J307:K307"/>
    <mergeCell ref="L307:M307"/>
    <mergeCell ref="N307:O307"/>
    <mergeCell ref="P307:Q307"/>
    <mergeCell ref="R307:S307"/>
    <mergeCell ref="B312:D312"/>
    <mergeCell ref="E312:U312"/>
    <mergeCell ref="B313:U319"/>
    <mergeCell ref="I322:N322"/>
    <mergeCell ref="Q322:U322"/>
    <mergeCell ref="I323:N327"/>
    <mergeCell ref="Q323:U327"/>
    <mergeCell ref="I328:N328"/>
    <mergeCell ref="Q328:U328"/>
    <mergeCell ref="I329:N329"/>
    <mergeCell ref="Q329:U329"/>
    <mergeCell ref="I331:N331"/>
    <mergeCell ref="I332:N332"/>
    <mergeCell ref="Q332:U332"/>
    <mergeCell ref="I333:N336"/>
    <mergeCell ref="Q333:U336"/>
    <mergeCell ref="B359:F359"/>
    <mergeCell ref="G359:U359"/>
    <mergeCell ref="I337:N337"/>
    <mergeCell ref="Q337:U337"/>
    <mergeCell ref="I338:N338"/>
    <mergeCell ref="Q338:U338"/>
    <mergeCell ref="B328:F328"/>
    <mergeCell ref="B329:F329"/>
    <mergeCell ref="B332:F332"/>
    <mergeCell ref="B333:F336"/>
    <mergeCell ref="B337:F337"/>
    <mergeCell ref="B338:F338"/>
    <mergeCell ref="B360:F360"/>
    <mergeCell ref="G360:H360"/>
    <mergeCell ref="I360:L360"/>
    <mergeCell ref="N360:Q360"/>
    <mergeCell ref="R360:S360"/>
    <mergeCell ref="T360:U360"/>
    <mergeCell ref="B361:F361"/>
    <mergeCell ref="G361:H361"/>
    <mergeCell ref="I361:L361"/>
    <mergeCell ref="N361:Q361"/>
    <mergeCell ref="R361:U361"/>
    <mergeCell ref="B352:U352"/>
    <mergeCell ref="B356:F356"/>
    <mergeCell ref="G356:U356"/>
    <mergeCell ref="B357:F357"/>
    <mergeCell ref="G357:U357"/>
    <mergeCell ref="B358:F358"/>
    <mergeCell ref="G358:U358"/>
    <mergeCell ref="B369:D369"/>
    <mergeCell ref="E369:F369"/>
    <mergeCell ref="G369:H369"/>
    <mergeCell ref="I369:K369"/>
    <mergeCell ref="L369:N369"/>
    <mergeCell ref="O369:Q369"/>
    <mergeCell ref="R369:T369"/>
    <mergeCell ref="B370:D370"/>
    <mergeCell ref="E370:F370"/>
    <mergeCell ref="G370:H370"/>
    <mergeCell ref="I370:K370"/>
    <mergeCell ref="L370:N370"/>
    <mergeCell ref="O370:Q370"/>
    <mergeCell ref="R370:T370"/>
    <mergeCell ref="B362:F362"/>
    <mergeCell ref="G362:U362"/>
    <mergeCell ref="B363:F363"/>
    <mergeCell ref="G363:U363"/>
    <mergeCell ref="B364:U364"/>
    <mergeCell ref="B365:D368"/>
    <mergeCell ref="E365:F368"/>
    <mergeCell ref="G365:U365"/>
    <mergeCell ref="G366:H368"/>
    <mergeCell ref="I366:N366"/>
    <mergeCell ref="O366:U366"/>
    <mergeCell ref="I367:K368"/>
    <mergeCell ref="L367:N368"/>
    <mergeCell ref="O367:Q368"/>
    <mergeCell ref="R367:T368"/>
    <mergeCell ref="U367:U368"/>
    <mergeCell ref="B373:D373"/>
    <mergeCell ref="E373:F373"/>
    <mergeCell ref="G373:H373"/>
    <mergeCell ref="I373:K373"/>
    <mergeCell ref="L373:N373"/>
    <mergeCell ref="O373:Q373"/>
    <mergeCell ref="R373:T373"/>
    <mergeCell ref="B374:D374"/>
    <mergeCell ref="E374:F374"/>
    <mergeCell ref="G374:H374"/>
    <mergeCell ref="I374:K374"/>
    <mergeCell ref="L374:N374"/>
    <mergeCell ref="O374:Q374"/>
    <mergeCell ref="R374:T374"/>
    <mergeCell ref="B371:D371"/>
    <mergeCell ref="E371:F371"/>
    <mergeCell ref="G371:H371"/>
    <mergeCell ref="I371:K371"/>
    <mergeCell ref="L371:N371"/>
    <mergeCell ref="O371:Q371"/>
    <mergeCell ref="R371:T371"/>
    <mergeCell ref="E372:F372"/>
    <mergeCell ref="G372:H372"/>
    <mergeCell ref="I372:K372"/>
    <mergeCell ref="O372:Q372"/>
    <mergeCell ref="R372:T372"/>
    <mergeCell ref="L372:N372"/>
    <mergeCell ref="B377:D377"/>
    <mergeCell ref="E377:F377"/>
    <mergeCell ref="G377:H377"/>
    <mergeCell ref="I377:K377"/>
    <mergeCell ref="L377:N377"/>
    <mergeCell ref="O377:Q377"/>
    <mergeCell ref="R377:T377"/>
    <mergeCell ref="B378:D378"/>
    <mergeCell ref="E378:F378"/>
    <mergeCell ref="G378:H378"/>
    <mergeCell ref="I378:K378"/>
    <mergeCell ref="L378:N378"/>
    <mergeCell ref="O378:Q378"/>
    <mergeCell ref="R378:T378"/>
    <mergeCell ref="E375:F375"/>
    <mergeCell ref="G375:H375"/>
    <mergeCell ref="I375:K375"/>
    <mergeCell ref="L375:N375"/>
    <mergeCell ref="O375:Q375"/>
    <mergeCell ref="R375:T375"/>
    <mergeCell ref="B376:D376"/>
    <mergeCell ref="E376:F376"/>
    <mergeCell ref="G376:H376"/>
    <mergeCell ref="I376:K376"/>
    <mergeCell ref="L376:N376"/>
    <mergeCell ref="O376:Q376"/>
    <mergeCell ref="R376:T376"/>
    <mergeCell ref="E382:F382"/>
    <mergeCell ref="G382:H382"/>
    <mergeCell ref="I382:K382"/>
    <mergeCell ref="L382:N382"/>
    <mergeCell ref="O382:Q382"/>
    <mergeCell ref="R382:T382"/>
    <mergeCell ref="B384:D384"/>
    <mergeCell ref="E384:F384"/>
    <mergeCell ref="G384:H384"/>
    <mergeCell ref="I384:K384"/>
    <mergeCell ref="L384:N384"/>
    <mergeCell ref="O384:Q384"/>
    <mergeCell ref="R384:T384"/>
    <mergeCell ref="E379:F379"/>
    <mergeCell ref="G379:H379"/>
    <mergeCell ref="I379:K379"/>
    <mergeCell ref="L379:N379"/>
    <mergeCell ref="O379:Q379"/>
    <mergeCell ref="R379:T379"/>
    <mergeCell ref="E381:F381"/>
    <mergeCell ref="G381:H381"/>
    <mergeCell ref="I381:K381"/>
    <mergeCell ref="L381:N381"/>
    <mergeCell ref="O381:Q381"/>
    <mergeCell ref="R381:T381"/>
    <mergeCell ref="B391:U391"/>
    <mergeCell ref="B392:F392"/>
    <mergeCell ref="G392:H392"/>
    <mergeCell ref="B393:F393"/>
    <mergeCell ref="G393:H393"/>
    <mergeCell ref="B404:F404"/>
    <mergeCell ref="G404:H404"/>
    <mergeCell ref="B405:F405"/>
    <mergeCell ref="G405:H405"/>
    <mergeCell ref="B385:F385"/>
    <mergeCell ref="G385:N385"/>
    <mergeCell ref="O385:U385"/>
    <mergeCell ref="B387:F390"/>
    <mergeCell ref="G387:U387"/>
    <mergeCell ref="G388:H390"/>
    <mergeCell ref="I388:N388"/>
    <mergeCell ref="O388:U388"/>
    <mergeCell ref="I389:K389"/>
    <mergeCell ref="L389:N389"/>
    <mergeCell ref="O389:Q389"/>
    <mergeCell ref="R389:T389"/>
    <mergeCell ref="U389:U390"/>
    <mergeCell ref="B395:F395"/>
    <mergeCell ref="B396:F396"/>
    <mergeCell ref="B394:F394"/>
    <mergeCell ref="B397:F397"/>
    <mergeCell ref="B398:F398"/>
    <mergeCell ref="B399:F399"/>
    <mergeCell ref="B400:F400"/>
    <mergeCell ref="B401:F401"/>
    <mergeCell ref="B402:F402"/>
    <mergeCell ref="B403:F403"/>
    <mergeCell ref="B411:F411"/>
    <mergeCell ref="G411:H411"/>
    <mergeCell ref="B414:F414"/>
    <mergeCell ref="G414:H414"/>
    <mergeCell ref="B415:F415"/>
    <mergeCell ref="G415:H415"/>
    <mergeCell ref="B406:F406"/>
    <mergeCell ref="G406:H406"/>
    <mergeCell ref="B407:F407"/>
    <mergeCell ref="G407:H407"/>
    <mergeCell ref="B408:F408"/>
    <mergeCell ref="G408:H408"/>
    <mergeCell ref="B409:F409"/>
    <mergeCell ref="G409:H409"/>
    <mergeCell ref="B412:F412"/>
    <mergeCell ref="B413:F413"/>
    <mergeCell ref="B416:F416"/>
    <mergeCell ref="G416:H416"/>
    <mergeCell ref="B417:F417"/>
    <mergeCell ref="G417:H417"/>
    <mergeCell ref="B419:U419"/>
    <mergeCell ref="B420:C421"/>
    <mergeCell ref="D420:I420"/>
    <mergeCell ref="J420:O420"/>
    <mergeCell ref="P420:T420"/>
    <mergeCell ref="D421:E421"/>
    <mergeCell ref="F421:G421"/>
    <mergeCell ref="H421:I421"/>
    <mergeCell ref="J421:K421"/>
    <mergeCell ref="L421:M421"/>
    <mergeCell ref="N421:O421"/>
    <mergeCell ref="P421:Q421"/>
    <mergeCell ref="R421:S421"/>
    <mergeCell ref="T421:U421"/>
    <mergeCell ref="D424:E424"/>
    <mergeCell ref="F424:G424"/>
    <mergeCell ref="H424:I424"/>
    <mergeCell ref="J424:K424"/>
    <mergeCell ref="L424:M424"/>
    <mergeCell ref="N424:O424"/>
    <mergeCell ref="P424:Q424"/>
    <mergeCell ref="R424:S424"/>
    <mergeCell ref="T424:U424"/>
    <mergeCell ref="T422:U422"/>
    <mergeCell ref="B423:C423"/>
    <mergeCell ref="D423:E423"/>
    <mergeCell ref="F423:G423"/>
    <mergeCell ref="H423:I423"/>
    <mergeCell ref="J423:K423"/>
    <mergeCell ref="L423:M423"/>
    <mergeCell ref="N423:O423"/>
    <mergeCell ref="P423:Q423"/>
    <mergeCell ref="R423:S423"/>
    <mergeCell ref="T423:U423"/>
    <mergeCell ref="B422:C422"/>
    <mergeCell ref="D422:E422"/>
    <mergeCell ref="F422:G422"/>
    <mergeCell ref="H422:I422"/>
    <mergeCell ref="J422:K422"/>
    <mergeCell ref="L422:M422"/>
    <mergeCell ref="N422:O422"/>
    <mergeCell ref="P422:Q422"/>
    <mergeCell ref="R422:S422"/>
    <mergeCell ref="B427:D427"/>
    <mergeCell ref="E427:U427"/>
    <mergeCell ref="B428:U434"/>
    <mergeCell ref="B473:F473"/>
    <mergeCell ref="G473:U473"/>
    <mergeCell ref="B466:U466"/>
    <mergeCell ref="B470:F470"/>
    <mergeCell ref="G470:U470"/>
    <mergeCell ref="B471:F471"/>
    <mergeCell ref="G471:U471"/>
    <mergeCell ref="B472:F472"/>
    <mergeCell ref="G472:U472"/>
    <mergeCell ref="Q453:U453"/>
    <mergeCell ref="E485:F485"/>
    <mergeCell ref="G485:H485"/>
    <mergeCell ref="I485:K485"/>
    <mergeCell ref="L485:N485"/>
    <mergeCell ref="O485:Q485"/>
    <mergeCell ref="R485:T485"/>
    <mergeCell ref="E486:F486"/>
    <mergeCell ref="G486:H486"/>
    <mergeCell ref="I486:K486"/>
    <mergeCell ref="O486:Q486"/>
    <mergeCell ref="R486:T486"/>
    <mergeCell ref="L486:N486"/>
    <mergeCell ref="O484:Q484"/>
    <mergeCell ref="R484:T484"/>
    <mergeCell ref="B476:F476"/>
    <mergeCell ref="G476:U476"/>
    <mergeCell ref="B477:F477"/>
    <mergeCell ref="G477:U477"/>
    <mergeCell ref="B478:U478"/>
    <mergeCell ref="B479:D482"/>
    <mergeCell ref="E479:F482"/>
    <mergeCell ref="G479:U479"/>
    <mergeCell ref="G480:H482"/>
    <mergeCell ref="I480:N480"/>
    <mergeCell ref="O480:U480"/>
    <mergeCell ref="I481:K482"/>
    <mergeCell ref="L481:N482"/>
    <mergeCell ref="O481:Q482"/>
    <mergeCell ref="R481:T482"/>
    <mergeCell ref="U481:U482"/>
    <mergeCell ref="E484:F484"/>
    <mergeCell ref="E489:F489"/>
    <mergeCell ref="G489:H489"/>
    <mergeCell ref="I489:K489"/>
    <mergeCell ref="L489:N489"/>
    <mergeCell ref="O489:Q489"/>
    <mergeCell ref="R489:T489"/>
    <mergeCell ref="B490:D490"/>
    <mergeCell ref="E490:F490"/>
    <mergeCell ref="G490:H490"/>
    <mergeCell ref="I490:K490"/>
    <mergeCell ref="L490:N490"/>
    <mergeCell ref="O490:Q490"/>
    <mergeCell ref="R490:T490"/>
    <mergeCell ref="B487:D487"/>
    <mergeCell ref="E487:F487"/>
    <mergeCell ref="G487:H487"/>
    <mergeCell ref="I487:K487"/>
    <mergeCell ref="L487:N487"/>
    <mergeCell ref="O487:Q487"/>
    <mergeCell ref="R487:T487"/>
    <mergeCell ref="B488:D488"/>
    <mergeCell ref="E488:F488"/>
    <mergeCell ref="G488:H488"/>
    <mergeCell ref="I488:K488"/>
    <mergeCell ref="L488:N488"/>
    <mergeCell ref="O488:Q488"/>
    <mergeCell ref="R488:T488"/>
    <mergeCell ref="I498:K498"/>
    <mergeCell ref="L498:N498"/>
    <mergeCell ref="O498:Q498"/>
    <mergeCell ref="R498:T498"/>
    <mergeCell ref="E493:F493"/>
    <mergeCell ref="G493:H493"/>
    <mergeCell ref="I493:K493"/>
    <mergeCell ref="L493:N493"/>
    <mergeCell ref="O493:Q493"/>
    <mergeCell ref="R493:T493"/>
    <mergeCell ref="E495:F495"/>
    <mergeCell ref="G495:H495"/>
    <mergeCell ref="I495:K495"/>
    <mergeCell ref="L495:N495"/>
    <mergeCell ref="O495:Q495"/>
    <mergeCell ref="R495:T495"/>
    <mergeCell ref="B491:D491"/>
    <mergeCell ref="E491:F491"/>
    <mergeCell ref="G491:H491"/>
    <mergeCell ref="I491:K491"/>
    <mergeCell ref="L491:N491"/>
    <mergeCell ref="O491:Q491"/>
    <mergeCell ref="R491:T491"/>
    <mergeCell ref="B492:D492"/>
    <mergeCell ref="E492:F492"/>
    <mergeCell ref="G492:H492"/>
    <mergeCell ref="I492:K492"/>
    <mergeCell ref="L492:N492"/>
    <mergeCell ref="O492:Q492"/>
    <mergeCell ref="R492:T492"/>
    <mergeCell ref="E498:F498"/>
    <mergeCell ref="G498:H498"/>
    <mergeCell ref="B518:F518"/>
    <mergeCell ref="G518:H518"/>
    <mergeCell ref="B519:F519"/>
    <mergeCell ref="G519:H519"/>
    <mergeCell ref="B499:F499"/>
    <mergeCell ref="G499:N499"/>
    <mergeCell ref="O499:U499"/>
    <mergeCell ref="B501:F504"/>
    <mergeCell ref="G501:U501"/>
    <mergeCell ref="G502:H504"/>
    <mergeCell ref="I502:N502"/>
    <mergeCell ref="O502:U502"/>
    <mergeCell ref="I503:K503"/>
    <mergeCell ref="L503:N503"/>
    <mergeCell ref="O503:Q503"/>
    <mergeCell ref="R503:T503"/>
    <mergeCell ref="U503:U504"/>
    <mergeCell ref="B508:F508"/>
    <mergeCell ref="B509:F509"/>
    <mergeCell ref="B510:F510"/>
    <mergeCell ref="B511:F511"/>
    <mergeCell ref="B512:F512"/>
    <mergeCell ref="B513:F513"/>
    <mergeCell ref="B514:F514"/>
    <mergeCell ref="B515:F515"/>
    <mergeCell ref="B516:F516"/>
    <mergeCell ref="B517:F517"/>
    <mergeCell ref="B525:F525"/>
    <mergeCell ref="G525:H525"/>
    <mergeCell ref="B528:F528"/>
    <mergeCell ref="G528:H528"/>
    <mergeCell ref="B529:F529"/>
    <mergeCell ref="G529:H529"/>
    <mergeCell ref="B520:F520"/>
    <mergeCell ref="G520:H520"/>
    <mergeCell ref="B521:F521"/>
    <mergeCell ref="G521:H521"/>
    <mergeCell ref="B522:F522"/>
    <mergeCell ref="G522:H522"/>
    <mergeCell ref="B523:F523"/>
    <mergeCell ref="G523:H523"/>
    <mergeCell ref="B526:F526"/>
    <mergeCell ref="B527:F527"/>
    <mergeCell ref="B530:F530"/>
    <mergeCell ref="G530:H530"/>
    <mergeCell ref="T536:U536"/>
    <mergeCell ref="B537:C537"/>
    <mergeCell ref="D537:E537"/>
    <mergeCell ref="F537:G537"/>
    <mergeCell ref="H537:I537"/>
    <mergeCell ref="J537:K537"/>
    <mergeCell ref="L537:M537"/>
    <mergeCell ref="N537:O537"/>
    <mergeCell ref="P537:Q537"/>
    <mergeCell ref="R537:S537"/>
    <mergeCell ref="T537:U537"/>
    <mergeCell ref="B536:C536"/>
    <mergeCell ref="D536:E536"/>
    <mergeCell ref="F536:G536"/>
    <mergeCell ref="H536:I536"/>
    <mergeCell ref="J536:K536"/>
    <mergeCell ref="L536:M536"/>
    <mergeCell ref="N536:O536"/>
    <mergeCell ref="P536:Q536"/>
    <mergeCell ref="R536:S536"/>
    <mergeCell ref="B541:D541"/>
    <mergeCell ref="E541:U541"/>
    <mergeCell ref="B542:U548"/>
    <mergeCell ref="D538:E538"/>
    <mergeCell ref="F538:G538"/>
    <mergeCell ref="H538:I538"/>
    <mergeCell ref="J538:K538"/>
    <mergeCell ref="L538:M538"/>
    <mergeCell ref="N538:O538"/>
    <mergeCell ref="B278:F278"/>
    <mergeCell ref="G278:H278"/>
    <mergeCell ref="E267:F267"/>
    <mergeCell ref="G267:H267"/>
    <mergeCell ref="B531:F531"/>
    <mergeCell ref="G531:H531"/>
    <mergeCell ref="B533:U533"/>
    <mergeCell ref="B534:C535"/>
    <mergeCell ref="D534:I534"/>
    <mergeCell ref="J534:O534"/>
    <mergeCell ref="P534:T534"/>
    <mergeCell ref="D535:E535"/>
    <mergeCell ref="F535:G535"/>
    <mergeCell ref="H535:I535"/>
    <mergeCell ref="J535:K535"/>
    <mergeCell ref="L535:M535"/>
    <mergeCell ref="N535:O535"/>
    <mergeCell ref="P535:Q535"/>
    <mergeCell ref="R535:S535"/>
    <mergeCell ref="T535:U535"/>
    <mergeCell ref="P538:Q538"/>
    <mergeCell ref="R538:S538"/>
    <mergeCell ref="T538:U538"/>
    <mergeCell ref="B581:U581"/>
    <mergeCell ref="B585:F585"/>
    <mergeCell ref="G585:U585"/>
    <mergeCell ref="B586:F586"/>
    <mergeCell ref="G586:U586"/>
    <mergeCell ref="B587:F587"/>
    <mergeCell ref="G587:U587"/>
    <mergeCell ref="B588:F588"/>
    <mergeCell ref="G588:U588"/>
    <mergeCell ref="B589:F589"/>
    <mergeCell ref="G589:H589"/>
    <mergeCell ref="I589:L589"/>
    <mergeCell ref="N589:Q589"/>
    <mergeCell ref="R589:S589"/>
    <mergeCell ref="T589:U589"/>
    <mergeCell ref="B590:F590"/>
    <mergeCell ref="G590:H590"/>
    <mergeCell ref="I590:L590"/>
    <mergeCell ref="N590:Q590"/>
    <mergeCell ref="R590:U590"/>
    <mergeCell ref="B591:F591"/>
    <mergeCell ref="G591:U591"/>
    <mergeCell ref="B592:F592"/>
    <mergeCell ref="G592:U592"/>
    <mergeCell ref="B593:U593"/>
    <mergeCell ref="B594:D597"/>
    <mergeCell ref="E594:F597"/>
    <mergeCell ref="G594:U594"/>
    <mergeCell ref="G595:H597"/>
    <mergeCell ref="I595:N595"/>
    <mergeCell ref="O595:U595"/>
    <mergeCell ref="I596:K597"/>
    <mergeCell ref="L596:N597"/>
    <mergeCell ref="O596:Q597"/>
    <mergeCell ref="R596:T597"/>
    <mergeCell ref="U596:U597"/>
    <mergeCell ref="B598:D598"/>
    <mergeCell ref="E598:F598"/>
    <mergeCell ref="G598:H598"/>
    <mergeCell ref="I598:K598"/>
    <mergeCell ref="L598:N598"/>
    <mergeCell ref="O598:Q598"/>
    <mergeCell ref="R598:T598"/>
    <mergeCell ref="B599:D599"/>
    <mergeCell ref="E599:F599"/>
    <mergeCell ref="G599:H599"/>
    <mergeCell ref="I599:K599"/>
    <mergeCell ref="L599:N599"/>
    <mergeCell ref="O599:Q599"/>
    <mergeCell ref="R599:T599"/>
    <mergeCell ref="B600:D600"/>
    <mergeCell ref="E600:F600"/>
    <mergeCell ref="G600:H600"/>
    <mergeCell ref="I600:K600"/>
    <mergeCell ref="L600:N600"/>
    <mergeCell ref="O600:Q600"/>
    <mergeCell ref="R600:T600"/>
    <mergeCell ref="E601:F601"/>
    <mergeCell ref="G601:H601"/>
    <mergeCell ref="I601:K601"/>
    <mergeCell ref="L601:N601"/>
    <mergeCell ref="O601:Q601"/>
    <mergeCell ref="R601:T601"/>
    <mergeCell ref="B602:D602"/>
    <mergeCell ref="E602:F602"/>
    <mergeCell ref="G602:H602"/>
    <mergeCell ref="I602:K602"/>
    <mergeCell ref="L602:N602"/>
    <mergeCell ref="O602:Q602"/>
    <mergeCell ref="R602:T602"/>
    <mergeCell ref="B603:D603"/>
    <mergeCell ref="E603:F603"/>
    <mergeCell ref="G603:H603"/>
    <mergeCell ref="I603:K603"/>
    <mergeCell ref="L603:N603"/>
    <mergeCell ref="O603:Q603"/>
    <mergeCell ref="R603:T603"/>
    <mergeCell ref="E604:F604"/>
    <mergeCell ref="G604:H604"/>
    <mergeCell ref="I604:K604"/>
    <mergeCell ref="L604:N604"/>
    <mergeCell ref="O604:Q604"/>
    <mergeCell ref="R604:T604"/>
    <mergeCell ref="B605:D605"/>
    <mergeCell ref="E605:F605"/>
    <mergeCell ref="G605:H605"/>
    <mergeCell ref="I605:K605"/>
    <mergeCell ref="L605:N605"/>
    <mergeCell ref="O605:Q605"/>
    <mergeCell ref="R605:T605"/>
    <mergeCell ref="B606:D606"/>
    <mergeCell ref="E606:F606"/>
    <mergeCell ref="G606:H606"/>
    <mergeCell ref="I606:K606"/>
    <mergeCell ref="L606:N606"/>
    <mergeCell ref="O606:Q606"/>
    <mergeCell ref="R606:T606"/>
    <mergeCell ref="B607:D607"/>
    <mergeCell ref="E607:F607"/>
    <mergeCell ref="G607:H607"/>
    <mergeCell ref="I607:K607"/>
    <mergeCell ref="L607:N607"/>
    <mergeCell ref="O607:Q607"/>
    <mergeCell ref="R607:T607"/>
    <mergeCell ref="E608:F608"/>
    <mergeCell ref="G608:H608"/>
    <mergeCell ref="I608:K608"/>
    <mergeCell ref="L608:N608"/>
    <mergeCell ref="O608:Q608"/>
    <mergeCell ref="R608:T608"/>
    <mergeCell ref="E610:F610"/>
    <mergeCell ref="G610:H610"/>
    <mergeCell ref="I610:K610"/>
    <mergeCell ref="L610:N610"/>
    <mergeCell ref="O610:Q610"/>
    <mergeCell ref="R610:T610"/>
    <mergeCell ref="E611:F611"/>
    <mergeCell ref="G611:H611"/>
    <mergeCell ref="I611:K611"/>
    <mergeCell ref="L611:N611"/>
    <mergeCell ref="O611:Q611"/>
    <mergeCell ref="R611:T611"/>
    <mergeCell ref="B613:D613"/>
    <mergeCell ref="E613:F613"/>
    <mergeCell ref="G613:H613"/>
    <mergeCell ref="I613:K613"/>
    <mergeCell ref="L613:N613"/>
    <mergeCell ref="O613:Q613"/>
    <mergeCell ref="R613:T613"/>
    <mergeCell ref="B614:F614"/>
    <mergeCell ref="G614:N614"/>
    <mergeCell ref="O614:U614"/>
    <mergeCell ref="B616:F619"/>
    <mergeCell ref="G616:U616"/>
    <mergeCell ref="G617:H619"/>
    <mergeCell ref="I617:N617"/>
    <mergeCell ref="O617:U617"/>
    <mergeCell ref="I618:K618"/>
    <mergeCell ref="L618:N618"/>
    <mergeCell ref="O618:Q618"/>
    <mergeCell ref="R618:T618"/>
    <mergeCell ref="U618:U619"/>
    <mergeCell ref="B620:U620"/>
    <mergeCell ref="B621:F621"/>
    <mergeCell ref="G621:H621"/>
    <mergeCell ref="B622:F622"/>
    <mergeCell ref="G622:H622"/>
    <mergeCell ref="B633:F633"/>
    <mergeCell ref="G633:H633"/>
    <mergeCell ref="B634:F634"/>
    <mergeCell ref="G634:H634"/>
    <mergeCell ref="B635:F635"/>
    <mergeCell ref="G635:H635"/>
    <mergeCell ref="B636:F636"/>
    <mergeCell ref="G636:H636"/>
    <mergeCell ref="B637:F637"/>
    <mergeCell ref="G637:H637"/>
    <mergeCell ref="G623:H623"/>
    <mergeCell ref="G624:H624"/>
    <mergeCell ref="G625:H625"/>
    <mergeCell ref="G626:H626"/>
    <mergeCell ref="G627:H627"/>
    <mergeCell ref="G628:H628"/>
    <mergeCell ref="G629:H629"/>
    <mergeCell ref="G630:H630"/>
    <mergeCell ref="G631:H631"/>
    <mergeCell ref="G632:H632"/>
    <mergeCell ref="B623:F623"/>
    <mergeCell ref="B624:F624"/>
    <mergeCell ref="B625:F625"/>
    <mergeCell ref="B626:F626"/>
    <mergeCell ref="B627:F627"/>
    <mergeCell ref="B628:F628"/>
    <mergeCell ref="B629:F629"/>
    <mergeCell ref="B638:F638"/>
    <mergeCell ref="G638:H638"/>
    <mergeCell ref="B640:F640"/>
    <mergeCell ref="G640:H640"/>
    <mergeCell ref="B643:F643"/>
    <mergeCell ref="G643:H643"/>
    <mergeCell ref="B644:F644"/>
    <mergeCell ref="G644:H644"/>
    <mergeCell ref="B645:F645"/>
    <mergeCell ref="G645:H645"/>
    <mergeCell ref="B646:F646"/>
    <mergeCell ref="G646:H646"/>
    <mergeCell ref="B648:U648"/>
    <mergeCell ref="B649:C650"/>
    <mergeCell ref="D649:I649"/>
    <mergeCell ref="J649:O649"/>
    <mergeCell ref="P649:T649"/>
    <mergeCell ref="D650:E650"/>
    <mergeCell ref="F650:G650"/>
    <mergeCell ref="H650:I650"/>
    <mergeCell ref="J650:K650"/>
    <mergeCell ref="L650:M650"/>
    <mergeCell ref="N650:O650"/>
    <mergeCell ref="P650:Q650"/>
    <mergeCell ref="R650:S650"/>
    <mergeCell ref="T650:U650"/>
    <mergeCell ref="B641:F641"/>
    <mergeCell ref="B642:F642"/>
    <mergeCell ref="D653:E653"/>
    <mergeCell ref="F653:G653"/>
    <mergeCell ref="H653:I653"/>
    <mergeCell ref="J653:K653"/>
    <mergeCell ref="L653:M653"/>
    <mergeCell ref="N653:O653"/>
    <mergeCell ref="P653:Q653"/>
    <mergeCell ref="R653:S653"/>
    <mergeCell ref="T653:U653"/>
    <mergeCell ref="B656:D656"/>
    <mergeCell ref="E656:U656"/>
    <mergeCell ref="B651:C651"/>
    <mergeCell ref="D651:E651"/>
    <mergeCell ref="F651:G651"/>
    <mergeCell ref="H651:I651"/>
    <mergeCell ref="J651:K651"/>
    <mergeCell ref="L651:M651"/>
    <mergeCell ref="N651:O651"/>
    <mergeCell ref="P651:Q651"/>
    <mergeCell ref="R651:S651"/>
    <mergeCell ref="T651:U651"/>
    <mergeCell ref="B652:C652"/>
    <mergeCell ref="D652:E652"/>
    <mergeCell ref="F652:G652"/>
    <mergeCell ref="H652:I652"/>
    <mergeCell ref="J652:K652"/>
    <mergeCell ref="L652:M652"/>
    <mergeCell ref="N652:O652"/>
    <mergeCell ref="P652:Q652"/>
    <mergeCell ref="R652:S652"/>
    <mergeCell ref="T652:U652"/>
    <mergeCell ref="L716:N716"/>
    <mergeCell ref="O716:Q716"/>
    <mergeCell ref="R716:T716"/>
    <mergeCell ref="B717:D717"/>
    <mergeCell ref="E717:F717"/>
    <mergeCell ref="G717:H717"/>
    <mergeCell ref="I717:K717"/>
    <mergeCell ref="L717:N717"/>
    <mergeCell ref="O717:Q717"/>
    <mergeCell ref="R717:T717"/>
    <mergeCell ref="E718:F718"/>
    <mergeCell ref="G718:H718"/>
    <mergeCell ref="I718:K718"/>
    <mergeCell ref="L718:N718"/>
    <mergeCell ref="O718:Q718"/>
    <mergeCell ref="R718:T718"/>
    <mergeCell ref="B719:D719"/>
    <mergeCell ref="E719:F719"/>
    <mergeCell ref="G719:H719"/>
    <mergeCell ref="I719:K719"/>
    <mergeCell ref="L719:N719"/>
    <mergeCell ref="O719:Q719"/>
    <mergeCell ref="R719:T719"/>
    <mergeCell ref="B720:D720"/>
    <mergeCell ref="E720:F720"/>
    <mergeCell ref="G720:H720"/>
    <mergeCell ref="I720:K720"/>
    <mergeCell ref="L720:N720"/>
    <mergeCell ref="O720:Q720"/>
    <mergeCell ref="R720:T720"/>
    <mergeCell ref="E721:F721"/>
    <mergeCell ref="G721:H721"/>
    <mergeCell ref="I721:K721"/>
    <mergeCell ref="L721:N721"/>
    <mergeCell ref="O721:Q721"/>
    <mergeCell ref="R721:T721"/>
    <mergeCell ref="B722:D722"/>
    <mergeCell ref="E722:F722"/>
    <mergeCell ref="G722:H722"/>
    <mergeCell ref="I722:K722"/>
    <mergeCell ref="L722:N722"/>
    <mergeCell ref="O722:Q722"/>
    <mergeCell ref="R722:T722"/>
    <mergeCell ref="B723:D723"/>
    <mergeCell ref="E723:F723"/>
    <mergeCell ref="G723:H723"/>
    <mergeCell ref="I723:K723"/>
    <mergeCell ref="L723:N723"/>
    <mergeCell ref="O723:Q723"/>
    <mergeCell ref="R723:T723"/>
    <mergeCell ref="B724:D724"/>
    <mergeCell ref="E724:F724"/>
    <mergeCell ref="G724:H724"/>
    <mergeCell ref="I724:K724"/>
    <mergeCell ref="L724:N724"/>
    <mergeCell ref="O724:Q724"/>
    <mergeCell ref="R724:T724"/>
    <mergeCell ref="E725:F725"/>
    <mergeCell ref="G725:H725"/>
    <mergeCell ref="I725:K725"/>
    <mergeCell ref="L725:N725"/>
    <mergeCell ref="O725:Q725"/>
    <mergeCell ref="R725:T725"/>
    <mergeCell ref="E727:F727"/>
    <mergeCell ref="G727:H727"/>
    <mergeCell ref="I727:K727"/>
    <mergeCell ref="L727:N727"/>
    <mergeCell ref="O727:Q727"/>
    <mergeCell ref="R727:T727"/>
    <mergeCell ref="E728:F728"/>
    <mergeCell ref="G728:H728"/>
    <mergeCell ref="I728:K728"/>
    <mergeCell ref="L728:N728"/>
    <mergeCell ref="O728:Q728"/>
    <mergeCell ref="R728:T728"/>
    <mergeCell ref="B730:D730"/>
    <mergeCell ref="E730:F730"/>
    <mergeCell ref="G730:H730"/>
    <mergeCell ref="I730:K730"/>
    <mergeCell ref="L730:N730"/>
    <mergeCell ref="O730:Q730"/>
    <mergeCell ref="R730:T730"/>
    <mergeCell ref="B731:F731"/>
    <mergeCell ref="G731:N731"/>
    <mergeCell ref="O731:U731"/>
    <mergeCell ref="B733:F736"/>
    <mergeCell ref="G733:U733"/>
    <mergeCell ref="G734:H736"/>
    <mergeCell ref="I734:N734"/>
    <mergeCell ref="O734:U734"/>
    <mergeCell ref="I735:K735"/>
    <mergeCell ref="L735:N735"/>
    <mergeCell ref="O735:Q735"/>
    <mergeCell ref="R735:T735"/>
    <mergeCell ref="U735:U736"/>
    <mergeCell ref="R767:S767"/>
    <mergeCell ref="T767:U767"/>
    <mergeCell ref="B758:F758"/>
    <mergeCell ref="B759:F759"/>
    <mergeCell ref="B737:U737"/>
    <mergeCell ref="B738:F738"/>
    <mergeCell ref="G738:H738"/>
    <mergeCell ref="B739:F739"/>
    <mergeCell ref="G739:H739"/>
    <mergeCell ref="B749:F749"/>
    <mergeCell ref="G749:H749"/>
    <mergeCell ref="B750:F750"/>
    <mergeCell ref="G750:H750"/>
    <mergeCell ref="B751:F751"/>
    <mergeCell ref="G751:H751"/>
    <mergeCell ref="B752:F752"/>
    <mergeCell ref="G752:H752"/>
    <mergeCell ref="B753:F753"/>
    <mergeCell ref="G753:H753"/>
    <mergeCell ref="B754:F754"/>
    <mergeCell ref="G754:H754"/>
    <mergeCell ref="G740:H740"/>
    <mergeCell ref="G741:H741"/>
    <mergeCell ref="G742:H742"/>
    <mergeCell ref="G744:H744"/>
    <mergeCell ref="G745:H745"/>
    <mergeCell ref="G746:H746"/>
    <mergeCell ref="G747:H747"/>
    <mergeCell ref="G748:H748"/>
    <mergeCell ref="B748:F748"/>
    <mergeCell ref="H769:I769"/>
    <mergeCell ref="J769:K769"/>
    <mergeCell ref="L769:M769"/>
    <mergeCell ref="N769:O769"/>
    <mergeCell ref="P769:Q769"/>
    <mergeCell ref="R769:S769"/>
    <mergeCell ref="T769:U769"/>
    <mergeCell ref="B755:F755"/>
    <mergeCell ref="G755:H755"/>
    <mergeCell ref="B757:F757"/>
    <mergeCell ref="G757:H757"/>
    <mergeCell ref="B760:F760"/>
    <mergeCell ref="G760:H760"/>
    <mergeCell ref="B761:F761"/>
    <mergeCell ref="G761:H761"/>
    <mergeCell ref="B762:F762"/>
    <mergeCell ref="G762:H762"/>
    <mergeCell ref="B763:F763"/>
    <mergeCell ref="G763:H763"/>
    <mergeCell ref="B765:U765"/>
    <mergeCell ref="B766:C767"/>
    <mergeCell ref="D766:I766"/>
    <mergeCell ref="J766:O766"/>
    <mergeCell ref="B768:C768"/>
    <mergeCell ref="P766:T766"/>
    <mergeCell ref="D767:E767"/>
    <mergeCell ref="F767:G767"/>
    <mergeCell ref="H767:I767"/>
    <mergeCell ref="J767:K767"/>
    <mergeCell ref="L767:M767"/>
    <mergeCell ref="N767:O767"/>
    <mergeCell ref="P767:Q767"/>
    <mergeCell ref="B930:U930"/>
    <mergeCell ref="B934:F934"/>
    <mergeCell ref="G934:U934"/>
    <mergeCell ref="B935:F935"/>
    <mergeCell ref="G935:U935"/>
    <mergeCell ref="B936:F936"/>
    <mergeCell ref="G936:U936"/>
    <mergeCell ref="B937:F937"/>
    <mergeCell ref="G937:U937"/>
    <mergeCell ref="B938:F938"/>
    <mergeCell ref="G938:H938"/>
    <mergeCell ref="I938:L938"/>
    <mergeCell ref="N938:Q938"/>
    <mergeCell ref="R938:S938"/>
    <mergeCell ref="T938:U938"/>
    <mergeCell ref="B773:D773"/>
    <mergeCell ref="E773:U773"/>
    <mergeCell ref="G862:H862"/>
    <mergeCell ref="B812:U812"/>
    <mergeCell ref="B816:F816"/>
    <mergeCell ref="G816:U816"/>
    <mergeCell ref="B817:F817"/>
    <mergeCell ref="G817:U817"/>
    <mergeCell ref="B818:F818"/>
    <mergeCell ref="G818:U818"/>
    <mergeCell ref="B819:F819"/>
    <mergeCell ref="G819:U819"/>
    <mergeCell ref="B820:F820"/>
    <mergeCell ref="G820:H820"/>
    <mergeCell ref="I820:L820"/>
    <mergeCell ref="N820:Q820"/>
    <mergeCell ref="R820:S820"/>
    <mergeCell ref="G943:U943"/>
    <mergeCell ref="G944:H946"/>
    <mergeCell ref="I944:N944"/>
    <mergeCell ref="O944:U944"/>
    <mergeCell ref="I945:K946"/>
    <mergeCell ref="L945:N946"/>
    <mergeCell ref="O945:Q946"/>
    <mergeCell ref="R945:T946"/>
    <mergeCell ref="U945:U946"/>
    <mergeCell ref="B947:D947"/>
    <mergeCell ref="E947:F947"/>
    <mergeCell ref="B948:D948"/>
    <mergeCell ref="E948:F948"/>
    <mergeCell ref="R947:T947"/>
    <mergeCell ref="R948:T948"/>
    <mergeCell ref="L947:N947"/>
    <mergeCell ref="L948:N948"/>
    <mergeCell ref="G947:H947"/>
    <mergeCell ref="G948:H948"/>
    <mergeCell ref="I947:K947"/>
    <mergeCell ref="I948:K948"/>
    <mergeCell ref="O948:Q948"/>
    <mergeCell ref="O947:Q947"/>
    <mergeCell ref="B949:D949"/>
    <mergeCell ref="E949:F949"/>
    <mergeCell ref="E950:F950"/>
    <mergeCell ref="B951:D951"/>
    <mergeCell ref="E951:F951"/>
    <mergeCell ref="B952:D952"/>
    <mergeCell ref="E952:F952"/>
    <mergeCell ref="E953:F953"/>
    <mergeCell ref="B954:D954"/>
    <mergeCell ref="E954:F954"/>
    <mergeCell ref="B955:D955"/>
    <mergeCell ref="E955:F955"/>
    <mergeCell ref="B956:D956"/>
    <mergeCell ref="E956:F956"/>
    <mergeCell ref="E957:F957"/>
    <mergeCell ref="E959:F959"/>
    <mergeCell ref="E960:F960"/>
    <mergeCell ref="B978:F978"/>
    <mergeCell ref="B979:F979"/>
    <mergeCell ref="B980:F980"/>
    <mergeCell ref="G972:H972"/>
    <mergeCell ref="G973:H973"/>
    <mergeCell ref="G974:H974"/>
    <mergeCell ref="G975:H975"/>
    <mergeCell ref="G976:H976"/>
    <mergeCell ref="G977:H977"/>
    <mergeCell ref="G978:H978"/>
    <mergeCell ref="G979:H979"/>
    <mergeCell ref="G980:H980"/>
    <mergeCell ref="B962:D962"/>
    <mergeCell ref="E962:F962"/>
    <mergeCell ref="B963:F963"/>
    <mergeCell ref="G963:N963"/>
    <mergeCell ref="O963:U963"/>
    <mergeCell ref="B965:F968"/>
    <mergeCell ref="G965:U965"/>
    <mergeCell ref="G966:H968"/>
    <mergeCell ref="I966:N966"/>
    <mergeCell ref="O966:U966"/>
    <mergeCell ref="I967:K967"/>
    <mergeCell ref="L967:N967"/>
    <mergeCell ref="O967:Q967"/>
    <mergeCell ref="R967:T967"/>
    <mergeCell ref="U967:U968"/>
    <mergeCell ref="B969:U969"/>
    <mergeCell ref="B970:F970"/>
    <mergeCell ref="G970:H970"/>
    <mergeCell ref="F999:G999"/>
    <mergeCell ref="H999:I999"/>
    <mergeCell ref="J999:K999"/>
    <mergeCell ref="L999:M999"/>
    <mergeCell ref="N999:O999"/>
    <mergeCell ref="P999:Q999"/>
    <mergeCell ref="R999:S999"/>
    <mergeCell ref="T999:U999"/>
    <mergeCell ref="B990:F990"/>
    <mergeCell ref="B991:F991"/>
    <mergeCell ref="B988:F988"/>
    <mergeCell ref="G988:H988"/>
    <mergeCell ref="B971:F971"/>
    <mergeCell ref="G971:H971"/>
    <mergeCell ref="B981:F981"/>
    <mergeCell ref="G981:H981"/>
    <mergeCell ref="B982:F982"/>
    <mergeCell ref="G982:H982"/>
    <mergeCell ref="B983:F983"/>
    <mergeCell ref="G983:H983"/>
    <mergeCell ref="B984:F984"/>
    <mergeCell ref="G984:H984"/>
    <mergeCell ref="B985:F985"/>
    <mergeCell ref="G985:H985"/>
    <mergeCell ref="B986:F986"/>
    <mergeCell ref="G986:H986"/>
    <mergeCell ref="B972:F972"/>
    <mergeCell ref="B973:F973"/>
    <mergeCell ref="B974:F974"/>
    <mergeCell ref="B975:F975"/>
    <mergeCell ref="B976:F976"/>
    <mergeCell ref="B977:F977"/>
    <mergeCell ref="N1000:O1000"/>
    <mergeCell ref="P1000:Q1000"/>
    <mergeCell ref="R1000:S1000"/>
    <mergeCell ref="T1000:U1000"/>
    <mergeCell ref="B1001:C1001"/>
    <mergeCell ref="D1001:E1001"/>
    <mergeCell ref="F1001:G1001"/>
    <mergeCell ref="H1001:I1001"/>
    <mergeCell ref="J1001:K1001"/>
    <mergeCell ref="L1001:M1001"/>
    <mergeCell ref="N1001:O1001"/>
    <mergeCell ref="P1001:Q1001"/>
    <mergeCell ref="R1001:S1001"/>
    <mergeCell ref="T1001:U1001"/>
    <mergeCell ref="B987:F987"/>
    <mergeCell ref="G987:H987"/>
    <mergeCell ref="B989:F989"/>
    <mergeCell ref="G989:H989"/>
    <mergeCell ref="B992:F992"/>
    <mergeCell ref="G992:H992"/>
    <mergeCell ref="B993:F993"/>
    <mergeCell ref="G993:H993"/>
    <mergeCell ref="B994:F994"/>
    <mergeCell ref="G994:H994"/>
    <mergeCell ref="B995:F995"/>
    <mergeCell ref="G995:H995"/>
    <mergeCell ref="B997:U997"/>
    <mergeCell ref="B998:C999"/>
    <mergeCell ref="D998:I998"/>
    <mergeCell ref="J998:O998"/>
    <mergeCell ref="P998:T998"/>
    <mergeCell ref="D999:E999"/>
    <mergeCell ref="B176:F176"/>
    <mergeCell ref="B177:F177"/>
    <mergeCell ref="B169:F169"/>
    <mergeCell ref="B170:F170"/>
    <mergeCell ref="B171:F171"/>
    <mergeCell ref="B172:F172"/>
    <mergeCell ref="B173:F173"/>
    <mergeCell ref="R770:S770"/>
    <mergeCell ref="T770:U770"/>
    <mergeCell ref="D770:E770"/>
    <mergeCell ref="F770:G770"/>
    <mergeCell ref="H770:I770"/>
    <mergeCell ref="J770:K770"/>
    <mergeCell ref="L770:M770"/>
    <mergeCell ref="N770:O770"/>
    <mergeCell ref="P770:Q770"/>
    <mergeCell ref="L768:M768"/>
    <mergeCell ref="N768:O768"/>
    <mergeCell ref="P768:Q768"/>
    <mergeCell ref="R768:S768"/>
    <mergeCell ref="T768:U768"/>
    <mergeCell ref="B769:C769"/>
    <mergeCell ref="D769:E769"/>
    <mergeCell ref="F769:G769"/>
    <mergeCell ref="I267:K267"/>
    <mergeCell ref="L267:N267"/>
    <mergeCell ref="O267:Q267"/>
    <mergeCell ref="R267:T267"/>
    <mergeCell ref="B269:D269"/>
    <mergeCell ref="E269:F269"/>
    <mergeCell ref="G269:H269"/>
    <mergeCell ref="I269:K269"/>
    <mergeCell ref="L269:N269"/>
    <mergeCell ref="O269:Q269"/>
    <mergeCell ref="R269:T269"/>
    <mergeCell ref="E264:F264"/>
    <mergeCell ref="G264:H264"/>
    <mergeCell ref="I264:K264"/>
    <mergeCell ref="G1052:U1052"/>
    <mergeCell ref="B1053:F1053"/>
    <mergeCell ref="G1053:H1053"/>
    <mergeCell ref="I1053:L1053"/>
    <mergeCell ref="N1053:Q1053"/>
    <mergeCell ref="R1053:S1053"/>
    <mergeCell ref="T1053:U1053"/>
    <mergeCell ref="B744:F744"/>
    <mergeCell ref="B745:F745"/>
    <mergeCell ref="B746:F746"/>
    <mergeCell ref="B747:F747"/>
    <mergeCell ref="G394:H394"/>
    <mergeCell ref="G395:H395"/>
    <mergeCell ref="G396:H396"/>
    <mergeCell ref="G397:H397"/>
    <mergeCell ref="G398:H398"/>
    <mergeCell ref="G399:H399"/>
    <mergeCell ref="G400:H400"/>
    <mergeCell ref="G514:H514"/>
    <mergeCell ref="G515:H515"/>
    <mergeCell ref="G516:H516"/>
    <mergeCell ref="G517:H517"/>
    <mergeCell ref="G743:H743"/>
    <mergeCell ref="G860:H860"/>
    <mergeCell ref="G861:H861"/>
    <mergeCell ref="B498:D498"/>
    <mergeCell ref="B1054:F1054"/>
    <mergeCell ref="G1054:H1054"/>
    <mergeCell ref="I1054:L1054"/>
    <mergeCell ref="N1054:Q1054"/>
    <mergeCell ref="R1054:U1054"/>
    <mergeCell ref="D768:E768"/>
    <mergeCell ref="F768:G768"/>
    <mergeCell ref="H768:I768"/>
    <mergeCell ref="J768:K768"/>
    <mergeCell ref="B167:F167"/>
    <mergeCell ref="B168:F168"/>
    <mergeCell ref="B279:F279"/>
    <mergeCell ref="B280:F280"/>
    <mergeCell ref="B281:F281"/>
    <mergeCell ref="B282:F282"/>
    <mergeCell ref="B283:F283"/>
    <mergeCell ref="B284:F284"/>
    <mergeCell ref="B285:F285"/>
    <mergeCell ref="B286:F286"/>
    <mergeCell ref="D1002:E1002"/>
    <mergeCell ref="F1002:G1002"/>
    <mergeCell ref="H1002:I1002"/>
    <mergeCell ref="J1002:K1002"/>
    <mergeCell ref="L1002:M1002"/>
    <mergeCell ref="N1002:O1002"/>
    <mergeCell ref="B630:F630"/>
    <mergeCell ref="B631:F631"/>
    <mergeCell ref="B632:F632"/>
    <mergeCell ref="B740:F740"/>
    <mergeCell ref="B741:F741"/>
    <mergeCell ref="B742:F742"/>
    <mergeCell ref="B743:F743"/>
    <mergeCell ref="B1055:F1055"/>
    <mergeCell ref="G1055:U1055"/>
    <mergeCell ref="B1056:F1056"/>
    <mergeCell ref="G1056:U1056"/>
    <mergeCell ref="B1057:U1057"/>
    <mergeCell ref="B1058:D1061"/>
    <mergeCell ref="E1058:F1061"/>
    <mergeCell ref="G1058:U1058"/>
    <mergeCell ref="G1059:H1061"/>
    <mergeCell ref="I1059:N1059"/>
    <mergeCell ref="O1059:U1059"/>
    <mergeCell ref="I1060:K1061"/>
    <mergeCell ref="L1060:N1061"/>
    <mergeCell ref="O1060:Q1061"/>
    <mergeCell ref="R1060:T1061"/>
    <mergeCell ref="U1060:U1061"/>
    <mergeCell ref="B1062:D1062"/>
    <mergeCell ref="E1062:F1062"/>
    <mergeCell ref="G1062:H1062"/>
    <mergeCell ref="I1062:K1062"/>
    <mergeCell ref="L1062:N1062"/>
    <mergeCell ref="O1062:Q1062"/>
    <mergeCell ref="R1062:T1062"/>
    <mergeCell ref="B1063:D1063"/>
    <mergeCell ref="E1063:F1063"/>
    <mergeCell ref="G1063:H1063"/>
    <mergeCell ref="I1063:K1063"/>
    <mergeCell ref="L1063:N1063"/>
    <mergeCell ref="O1063:Q1063"/>
    <mergeCell ref="R1063:T1063"/>
    <mergeCell ref="B1064:D1064"/>
    <mergeCell ref="E1064:F1064"/>
    <mergeCell ref="G1064:H1064"/>
    <mergeCell ref="I1064:K1064"/>
    <mergeCell ref="L1064:N1064"/>
    <mergeCell ref="O1064:Q1064"/>
    <mergeCell ref="R1064:T1064"/>
    <mergeCell ref="E1065:F1065"/>
    <mergeCell ref="G1065:H1065"/>
    <mergeCell ref="I1065:K1065"/>
    <mergeCell ref="L1065:N1065"/>
    <mergeCell ref="O1065:Q1065"/>
    <mergeCell ref="R1065:T1065"/>
    <mergeCell ref="B1066:D1066"/>
    <mergeCell ref="E1066:F1066"/>
    <mergeCell ref="G1066:H1066"/>
    <mergeCell ref="I1066:K1066"/>
    <mergeCell ref="L1066:N1066"/>
    <mergeCell ref="O1066:Q1066"/>
    <mergeCell ref="R1066:T1066"/>
    <mergeCell ref="B1067:D1067"/>
    <mergeCell ref="E1067:F1067"/>
    <mergeCell ref="G1067:H1067"/>
    <mergeCell ref="I1067:K1067"/>
    <mergeCell ref="L1067:N1067"/>
    <mergeCell ref="O1067:Q1067"/>
    <mergeCell ref="R1067:T1067"/>
    <mergeCell ref="E1068:F1068"/>
    <mergeCell ref="G1068:H1068"/>
    <mergeCell ref="I1068:K1068"/>
    <mergeCell ref="L1068:N1068"/>
    <mergeCell ref="O1068:Q1068"/>
    <mergeCell ref="R1068:T1068"/>
    <mergeCell ref="B1077:D1077"/>
    <mergeCell ref="E1077:F1077"/>
    <mergeCell ref="G1077:H1077"/>
    <mergeCell ref="I1077:K1077"/>
    <mergeCell ref="L1077:N1077"/>
    <mergeCell ref="O1077:Q1077"/>
    <mergeCell ref="R1077:T1077"/>
    <mergeCell ref="B1078:F1078"/>
    <mergeCell ref="G1078:N1078"/>
    <mergeCell ref="B1069:D1069"/>
    <mergeCell ref="E1069:F1069"/>
    <mergeCell ref="G1069:H1069"/>
    <mergeCell ref="I1069:K1069"/>
    <mergeCell ref="L1069:N1069"/>
    <mergeCell ref="O1069:Q1069"/>
    <mergeCell ref="R1069:T1069"/>
    <mergeCell ref="B1070:D1070"/>
    <mergeCell ref="E1070:F1070"/>
    <mergeCell ref="G1070:H1070"/>
    <mergeCell ref="I1070:K1070"/>
    <mergeCell ref="L1070:N1070"/>
    <mergeCell ref="O1070:Q1070"/>
    <mergeCell ref="R1070:T1070"/>
    <mergeCell ref="B1071:D1071"/>
    <mergeCell ref="E1071:F1071"/>
    <mergeCell ref="G1071:H1071"/>
    <mergeCell ref="I1071:K1071"/>
    <mergeCell ref="L1071:N1071"/>
    <mergeCell ref="O1071:Q1071"/>
    <mergeCell ref="R1071:T1071"/>
    <mergeCell ref="E1072:F1072"/>
    <mergeCell ref="G1072:H1072"/>
    <mergeCell ref="I1072:K1072"/>
    <mergeCell ref="L1072:N1072"/>
    <mergeCell ref="O1072:Q1072"/>
    <mergeCell ref="R1072:T1072"/>
    <mergeCell ref="E1074:F1074"/>
    <mergeCell ref="G1074:H1074"/>
    <mergeCell ref="I1074:K1074"/>
    <mergeCell ref="L1074:N1074"/>
    <mergeCell ref="O1074:Q1074"/>
    <mergeCell ref="R1074:T1074"/>
    <mergeCell ref="E1075:F1075"/>
    <mergeCell ref="G1075:H1075"/>
    <mergeCell ref="I1075:K1075"/>
    <mergeCell ref="L1075:N1075"/>
    <mergeCell ref="O1075:Q1075"/>
    <mergeCell ref="R1075:T1075"/>
    <mergeCell ref="O1078:U1078"/>
    <mergeCell ref="B1080:F1083"/>
    <mergeCell ref="G1080:U1080"/>
    <mergeCell ref="G1081:H1083"/>
    <mergeCell ref="I1081:N1081"/>
    <mergeCell ref="O1081:U1081"/>
    <mergeCell ref="I1082:K1082"/>
    <mergeCell ref="L1082:N1082"/>
    <mergeCell ref="O1082:Q1082"/>
    <mergeCell ref="R1082:T1082"/>
    <mergeCell ref="U1082:U1083"/>
    <mergeCell ref="B1097:F1097"/>
    <mergeCell ref="G1097:H1097"/>
    <mergeCell ref="B1098:F1098"/>
    <mergeCell ref="G1098:H1098"/>
    <mergeCell ref="B1099:F1099"/>
    <mergeCell ref="G1099:H1099"/>
    <mergeCell ref="B1084:U1084"/>
    <mergeCell ref="B1085:F1085"/>
    <mergeCell ref="G1085:H1085"/>
    <mergeCell ref="B1086:F1086"/>
    <mergeCell ref="G1086:H1086"/>
    <mergeCell ref="B1103:F1103"/>
    <mergeCell ref="G1103:H1103"/>
    <mergeCell ref="B1105:F1105"/>
    <mergeCell ref="B1106:F1106"/>
    <mergeCell ref="G1105:H1105"/>
    <mergeCell ref="G1106:H1106"/>
    <mergeCell ref="B1100:F1100"/>
    <mergeCell ref="G1100:H1100"/>
    <mergeCell ref="B1101:F1101"/>
    <mergeCell ref="G1101:H1101"/>
    <mergeCell ref="B1087:F1087"/>
    <mergeCell ref="B1088:F1088"/>
    <mergeCell ref="B1089:F1089"/>
    <mergeCell ref="B1090:F1090"/>
    <mergeCell ref="B1091:F1091"/>
    <mergeCell ref="B1092:F1092"/>
    <mergeCell ref="B1093:F1093"/>
    <mergeCell ref="B1094:F1094"/>
    <mergeCell ref="B1095:F1095"/>
    <mergeCell ref="B1096:F1096"/>
    <mergeCell ref="G1087:H1087"/>
    <mergeCell ref="G1088:H1088"/>
    <mergeCell ref="G1089:H1089"/>
    <mergeCell ref="G1092:H1092"/>
    <mergeCell ref="G1093:H1093"/>
    <mergeCell ref="G1094:H1094"/>
    <mergeCell ref="G1095:H1095"/>
    <mergeCell ref="G1096:H1096"/>
    <mergeCell ref="G1090:H1090"/>
    <mergeCell ref="G1091:H1091"/>
    <mergeCell ref="B1102:F1102"/>
    <mergeCell ref="G1102:H1102"/>
    <mergeCell ref="G1107:H1107"/>
    <mergeCell ref="B1108:F1108"/>
    <mergeCell ref="G1108:H1108"/>
    <mergeCell ref="B1109:F1109"/>
    <mergeCell ref="G1109:H1109"/>
    <mergeCell ref="B1110:F1110"/>
    <mergeCell ref="G1110:H1110"/>
    <mergeCell ref="B1112:U1112"/>
    <mergeCell ref="B1113:C1114"/>
    <mergeCell ref="D1113:I1113"/>
    <mergeCell ref="J1113:O1113"/>
    <mergeCell ref="P1113:T1113"/>
    <mergeCell ref="D1114:E1114"/>
    <mergeCell ref="F1114:G1114"/>
    <mergeCell ref="H1114:I1114"/>
    <mergeCell ref="J1114:K1114"/>
    <mergeCell ref="L1114:M1114"/>
    <mergeCell ref="N1114:O1114"/>
    <mergeCell ref="P1114:Q1114"/>
    <mergeCell ref="R1117:S1117"/>
    <mergeCell ref="T1117:U1117"/>
    <mergeCell ref="B1120:D1120"/>
    <mergeCell ref="E1120:U1120"/>
    <mergeCell ref="B1121:U1127"/>
    <mergeCell ref="B1115:C1115"/>
    <mergeCell ref="D1115:E1115"/>
    <mergeCell ref="F1115:G1115"/>
    <mergeCell ref="H1115:I1115"/>
    <mergeCell ref="J1115:K1115"/>
    <mergeCell ref="L1115:M1115"/>
    <mergeCell ref="N1115:O1115"/>
    <mergeCell ref="P1115:Q1115"/>
    <mergeCell ref="R1115:S1115"/>
    <mergeCell ref="T1115:U1115"/>
    <mergeCell ref="B1116:C1116"/>
    <mergeCell ref="D1116:E1116"/>
    <mergeCell ref="F1116:G1116"/>
    <mergeCell ref="G1104:H1104"/>
    <mergeCell ref="B1104:F1104"/>
    <mergeCell ref="B1107:F1107"/>
    <mergeCell ref="G412:H412"/>
    <mergeCell ref="G413:H413"/>
    <mergeCell ref="G297:H297"/>
    <mergeCell ref="G298:H298"/>
    <mergeCell ref="G183:H183"/>
    <mergeCell ref="G184:H184"/>
    <mergeCell ref="G67:H67"/>
    <mergeCell ref="G68:H68"/>
    <mergeCell ref="G401:H401"/>
    <mergeCell ref="G402:H402"/>
    <mergeCell ref="G403:H403"/>
    <mergeCell ref="G508:H508"/>
    <mergeCell ref="G509:H509"/>
    <mergeCell ref="G510:H510"/>
    <mergeCell ref="G511:H511"/>
    <mergeCell ref="G512:H512"/>
    <mergeCell ref="G513:H513"/>
    <mergeCell ref="B123:U123"/>
    <mergeCell ref="B505:U505"/>
    <mergeCell ref="B506:F506"/>
    <mergeCell ref="G506:H506"/>
    <mergeCell ref="B507:F507"/>
    <mergeCell ref="G507:H507"/>
    <mergeCell ref="E496:F496"/>
    <mergeCell ref="G496:H496"/>
    <mergeCell ref="I496:K496"/>
    <mergeCell ref="L496:N496"/>
    <mergeCell ref="O496:Q496"/>
    <mergeCell ref="R496:T496"/>
    <mergeCell ref="B1045:U1045"/>
    <mergeCell ref="B1049:F1049"/>
    <mergeCell ref="G1049:U1049"/>
    <mergeCell ref="B1050:F1050"/>
    <mergeCell ref="G1050:U1050"/>
    <mergeCell ref="B1051:F1051"/>
    <mergeCell ref="G1051:U1051"/>
    <mergeCell ref="B1052:F1052"/>
    <mergeCell ref="G990:H990"/>
    <mergeCell ref="G991:H991"/>
    <mergeCell ref="G872:H872"/>
    <mergeCell ref="G873:H873"/>
    <mergeCell ref="G758:H758"/>
    <mergeCell ref="G759:H759"/>
    <mergeCell ref="G641:H641"/>
    <mergeCell ref="G642:H642"/>
    <mergeCell ref="G526:H526"/>
    <mergeCell ref="G527:H527"/>
    <mergeCell ref="P1002:Q1002"/>
    <mergeCell ref="R1002:S1002"/>
    <mergeCell ref="T1002:U1002"/>
    <mergeCell ref="B1005:D1005"/>
    <mergeCell ref="E1005:U1005"/>
    <mergeCell ref="B1006:U1012"/>
    <mergeCell ref="B774:U780"/>
    <mergeCell ref="B657:U663"/>
    <mergeCell ref="B1000:C1000"/>
    <mergeCell ref="D1000:E1000"/>
    <mergeCell ref="F1000:G1000"/>
    <mergeCell ref="H1000:I1000"/>
    <mergeCell ref="J1000:K1000"/>
    <mergeCell ref="L1000:M1000"/>
    <mergeCell ref="B1270:U1270"/>
    <mergeCell ref="B1274:F1274"/>
    <mergeCell ref="G1274:U1274"/>
    <mergeCell ref="B1275:F1275"/>
    <mergeCell ref="G1275:U1275"/>
    <mergeCell ref="B1276:F1276"/>
    <mergeCell ref="G1276:U1276"/>
    <mergeCell ref="B1277:F1277"/>
    <mergeCell ref="G1277:U1277"/>
    <mergeCell ref="B1278:F1278"/>
    <mergeCell ref="G1278:H1278"/>
    <mergeCell ref="I1278:L1278"/>
    <mergeCell ref="N1278:Q1278"/>
    <mergeCell ref="R1278:S1278"/>
    <mergeCell ref="T1278:U1278"/>
    <mergeCell ref="B1279:F1279"/>
    <mergeCell ref="G1279:H1279"/>
    <mergeCell ref="I1279:L1279"/>
    <mergeCell ref="N1279:Q1279"/>
    <mergeCell ref="R1279:U1279"/>
    <mergeCell ref="B1280:F1280"/>
    <mergeCell ref="G1280:U1280"/>
    <mergeCell ref="B1281:F1281"/>
    <mergeCell ref="G1281:U1281"/>
    <mergeCell ref="B1282:U1282"/>
    <mergeCell ref="B1283:D1286"/>
    <mergeCell ref="E1283:F1286"/>
    <mergeCell ref="G1283:U1283"/>
    <mergeCell ref="G1284:H1286"/>
    <mergeCell ref="I1284:N1284"/>
    <mergeCell ref="O1284:U1284"/>
    <mergeCell ref="I1285:K1286"/>
    <mergeCell ref="L1285:N1286"/>
    <mergeCell ref="O1285:Q1286"/>
    <mergeCell ref="R1285:T1286"/>
    <mergeCell ref="U1285:U1286"/>
    <mergeCell ref="B1287:D1287"/>
    <mergeCell ref="E1287:F1287"/>
    <mergeCell ref="G1287:H1287"/>
    <mergeCell ref="I1287:K1287"/>
    <mergeCell ref="L1287:N1287"/>
    <mergeCell ref="O1287:Q1287"/>
    <mergeCell ref="R1287:T1287"/>
    <mergeCell ref="B1288:D1288"/>
    <mergeCell ref="E1288:F1288"/>
    <mergeCell ref="G1288:H1288"/>
    <mergeCell ref="I1288:K1288"/>
    <mergeCell ref="L1288:N1288"/>
    <mergeCell ref="O1288:Q1288"/>
    <mergeCell ref="R1288:T1288"/>
    <mergeCell ref="B1289:D1289"/>
    <mergeCell ref="E1289:F1289"/>
    <mergeCell ref="G1289:H1289"/>
    <mergeCell ref="I1289:K1289"/>
    <mergeCell ref="L1289:N1289"/>
    <mergeCell ref="O1289:Q1289"/>
    <mergeCell ref="R1289:T1289"/>
    <mergeCell ref="E1290:F1290"/>
    <mergeCell ref="G1290:H1290"/>
    <mergeCell ref="I1290:K1290"/>
    <mergeCell ref="L1290:N1290"/>
    <mergeCell ref="O1290:Q1290"/>
    <mergeCell ref="R1290:T1290"/>
    <mergeCell ref="B1291:D1291"/>
    <mergeCell ref="E1291:F1291"/>
    <mergeCell ref="G1291:H1291"/>
    <mergeCell ref="I1291:K1291"/>
    <mergeCell ref="L1291:N1291"/>
    <mergeCell ref="O1291:Q1291"/>
    <mergeCell ref="R1291:T1291"/>
    <mergeCell ref="B1292:D1292"/>
    <mergeCell ref="E1292:F1292"/>
    <mergeCell ref="G1292:H1292"/>
    <mergeCell ref="I1292:K1292"/>
    <mergeCell ref="L1292:N1292"/>
    <mergeCell ref="O1292:Q1292"/>
    <mergeCell ref="R1292:T1292"/>
    <mergeCell ref="E1293:F1293"/>
    <mergeCell ref="G1293:H1293"/>
    <mergeCell ref="I1293:K1293"/>
    <mergeCell ref="L1293:N1293"/>
    <mergeCell ref="O1293:Q1293"/>
    <mergeCell ref="R1293:T1293"/>
    <mergeCell ref="B1294:D1294"/>
    <mergeCell ref="E1294:F1294"/>
    <mergeCell ref="G1294:H1294"/>
    <mergeCell ref="I1294:K1294"/>
    <mergeCell ref="L1294:N1294"/>
    <mergeCell ref="O1294:Q1294"/>
    <mergeCell ref="R1294:T1294"/>
    <mergeCell ref="B1295:D1295"/>
    <mergeCell ref="E1295:F1295"/>
    <mergeCell ref="G1295:H1295"/>
    <mergeCell ref="I1295:K1295"/>
    <mergeCell ref="L1295:N1295"/>
    <mergeCell ref="O1295:Q1295"/>
    <mergeCell ref="R1295:T1295"/>
    <mergeCell ref="B1296:D1296"/>
    <mergeCell ref="E1296:F1296"/>
    <mergeCell ref="G1296:H1296"/>
    <mergeCell ref="I1296:K1296"/>
    <mergeCell ref="L1296:N1296"/>
    <mergeCell ref="O1296:Q1296"/>
    <mergeCell ref="R1296:T1296"/>
    <mergeCell ref="E1297:F1297"/>
    <mergeCell ref="G1297:H1297"/>
    <mergeCell ref="I1297:K1297"/>
    <mergeCell ref="L1297:N1297"/>
    <mergeCell ref="O1297:Q1297"/>
    <mergeCell ref="R1297:T1297"/>
    <mergeCell ref="E1299:F1299"/>
    <mergeCell ref="G1299:H1299"/>
    <mergeCell ref="I1299:K1299"/>
    <mergeCell ref="L1299:N1299"/>
    <mergeCell ref="O1299:Q1299"/>
    <mergeCell ref="R1299:T1299"/>
    <mergeCell ref="E1300:F1300"/>
    <mergeCell ref="G1300:H1300"/>
    <mergeCell ref="I1300:K1300"/>
    <mergeCell ref="L1300:N1300"/>
    <mergeCell ref="O1300:Q1300"/>
    <mergeCell ref="R1300:T1300"/>
    <mergeCell ref="B1302:D1302"/>
    <mergeCell ref="E1302:F1302"/>
    <mergeCell ref="G1302:H1302"/>
    <mergeCell ref="I1302:K1302"/>
    <mergeCell ref="L1302:N1302"/>
    <mergeCell ref="O1302:Q1302"/>
    <mergeCell ref="R1302:T1302"/>
    <mergeCell ref="B1303:F1303"/>
    <mergeCell ref="G1303:N1303"/>
    <mergeCell ref="O1303:U1303"/>
    <mergeCell ref="B1305:F1308"/>
    <mergeCell ref="G1305:U1305"/>
    <mergeCell ref="G1306:H1308"/>
    <mergeCell ref="I1306:N1306"/>
    <mergeCell ref="O1306:U1306"/>
    <mergeCell ref="I1307:K1307"/>
    <mergeCell ref="L1307:N1307"/>
    <mergeCell ref="O1307:Q1307"/>
    <mergeCell ref="R1307:T1307"/>
    <mergeCell ref="U1307:U1308"/>
    <mergeCell ref="B1309:U1309"/>
    <mergeCell ref="B1310:F1310"/>
    <mergeCell ref="G1310:H1310"/>
    <mergeCell ref="B1311:F1311"/>
    <mergeCell ref="G1311:H1311"/>
    <mergeCell ref="B1312:F1312"/>
    <mergeCell ref="G1312:H1312"/>
    <mergeCell ref="B1313:F1313"/>
    <mergeCell ref="G1313:H1313"/>
    <mergeCell ref="B1314:F1314"/>
    <mergeCell ref="G1314:H1314"/>
    <mergeCell ref="B1315:F1315"/>
    <mergeCell ref="G1315:H1315"/>
    <mergeCell ref="B1316:F1316"/>
    <mergeCell ref="G1316:H1316"/>
    <mergeCell ref="B1317:F1317"/>
    <mergeCell ref="G1317:H1317"/>
    <mergeCell ref="B1318:F1318"/>
    <mergeCell ref="G1318:H1318"/>
    <mergeCell ref="B1319:F1319"/>
    <mergeCell ref="G1319:H1319"/>
    <mergeCell ref="B1320:F1320"/>
    <mergeCell ref="G1320:H1320"/>
    <mergeCell ref="B1321:F1321"/>
    <mergeCell ref="G1321:H1321"/>
    <mergeCell ref="B1322:F1322"/>
    <mergeCell ref="G1322:H1322"/>
    <mergeCell ref="B1323:F1323"/>
    <mergeCell ref="G1323:H1323"/>
    <mergeCell ref="B1324:F1324"/>
    <mergeCell ref="G1324:H1324"/>
    <mergeCell ref="B1325:F1325"/>
    <mergeCell ref="G1325:H1325"/>
    <mergeCell ref="B1326:F1326"/>
    <mergeCell ref="G1326:H1326"/>
    <mergeCell ref="F1340:G1340"/>
    <mergeCell ref="H1340:I1340"/>
    <mergeCell ref="J1340:K1340"/>
    <mergeCell ref="L1340:M1340"/>
    <mergeCell ref="N1340:O1340"/>
    <mergeCell ref="P1340:Q1340"/>
    <mergeCell ref="R1340:S1340"/>
    <mergeCell ref="T1340:U1340"/>
    <mergeCell ref="B1327:F1327"/>
    <mergeCell ref="G1327:H1327"/>
    <mergeCell ref="B1328:F1328"/>
    <mergeCell ref="G1328:H1328"/>
    <mergeCell ref="B1329:F1329"/>
    <mergeCell ref="G1329:H1329"/>
    <mergeCell ref="B1330:F1330"/>
    <mergeCell ref="G1330:H1330"/>
    <mergeCell ref="B1331:F1331"/>
    <mergeCell ref="G1331:H1331"/>
    <mergeCell ref="B1332:F1332"/>
    <mergeCell ref="G1332:H1332"/>
    <mergeCell ref="B1333:F1333"/>
    <mergeCell ref="G1333:H1333"/>
    <mergeCell ref="B1334:F1334"/>
    <mergeCell ref="G1334:H1334"/>
    <mergeCell ref="B1335:F1335"/>
    <mergeCell ref="G1335:H1335"/>
    <mergeCell ref="H1341:I1341"/>
    <mergeCell ref="J1341:K1341"/>
    <mergeCell ref="L1341:M1341"/>
    <mergeCell ref="N1341:O1341"/>
    <mergeCell ref="P1341:Q1341"/>
    <mergeCell ref="R1341:S1341"/>
    <mergeCell ref="T1341:U1341"/>
    <mergeCell ref="D1342:E1342"/>
    <mergeCell ref="F1342:G1342"/>
    <mergeCell ref="H1342:I1342"/>
    <mergeCell ref="J1342:K1342"/>
    <mergeCell ref="L1342:M1342"/>
    <mergeCell ref="N1342:O1342"/>
    <mergeCell ref="P1342:Q1342"/>
    <mergeCell ref="R1342:S1342"/>
    <mergeCell ref="T1342:U1342"/>
    <mergeCell ref="B1337:U1337"/>
    <mergeCell ref="B1338:C1339"/>
    <mergeCell ref="D1338:I1338"/>
    <mergeCell ref="J1338:O1338"/>
    <mergeCell ref="P1338:T1338"/>
    <mergeCell ref="D1339:E1339"/>
    <mergeCell ref="F1339:G1339"/>
    <mergeCell ref="H1339:I1339"/>
    <mergeCell ref="J1339:K1339"/>
    <mergeCell ref="L1339:M1339"/>
    <mergeCell ref="N1339:O1339"/>
    <mergeCell ref="P1339:Q1339"/>
    <mergeCell ref="R1339:S1339"/>
    <mergeCell ref="T1339:U1339"/>
    <mergeCell ref="B1340:C1340"/>
    <mergeCell ref="D1340:E1340"/>
    <mergeCell ref="L27:N27"/>
    <mergeCell ref="B1366:F1369"/>
    <mergeCell ref="I1366:N1369"/>
    <mergeCell ref="Q1366:U1369"/>
    <mergeCell ref="B1370:F1370"/>
    <mergeCell ref="I1370:N1370"/>
    <mergeCell ref="Q1370:U1370"/>
    <mergeCell ref="B1371:F1371"/>
    <mergeCell ref="I1371:N1371"/>
    <mergeCell ref="Q1371:U1371"/>
    <mergeCell ref="B1345:D1345"/>
    <mergeCell ref="E1345:U1345"/>
    <mergeCell ref="B1346:U1352"/>
    <mergeCell ref="I1355:N1355"/>
    <mergeCell ref="Q1355:U1355"/>
    <mergeCell ref="B1356:F1356"/>
    <mergeCell ref="I1356:N1360"/>
    <mergeCell ref="Q1356:U1360"/>
    <mergeCell ref="B1357:F1360"/>
    <mergeCell ref="B1361:F1361"/>
    <mergeCell ref="I1361:N1361"/>
    <mergeCell ref="Q1361:U1361"/>
    <mergeCell ref="B1362:F1362"/>
    <mergeCell ref="I1362:N1362"/>
    <mergeCell ref="Q1362:U1362"/>
    <mergeCell ref="I1364:N1364"/>
    <mergeCell ref="B1365:F1365"/>
    <mergeCell ref="I1365:N1365"/>
    <mergeCell ref="Q1365:U1365"/>
    <mergeCell ref="B1341:C1341"/>
    <mergeCell ref="D1341:E1341"/>
    <mergeCell ref="F1341:G1341"/>
  </mergeCells>
  <printOptions horizontalCentered="1" verticalCentered="1"/>
  <pageMargins left="0" right="0" top="0" bottom="0" header="0.31496062992125984" footer="0.31496062992125984"/>
  <pageSetup scale="51" fitToHeight="0" orientation="landscape" r:id="rId1"/>
  <rowBreaks count="9" manualBreakCount="9">
    <brk id="115" max="20" man="1"/>
    <brk id="229" max="20" man="1"/>
    <brk id="345" max="20" man="1"/>
    <brk id="459" max="20" man="1"/>
    <brk id="573" max="20" man="1"/>
    <brk id="691" max="20" man="1"/>
    <brk id="805" max="20" man="1"/>
    <brk id="921" max="20" man="1"/>
    <brk id="1036" max="20" man="1"/>
  </rowBreaks>
  <ignoredErrors>
    <ignoredError sqref="J47:S47 G47" formulaRange="1"/>
    <ignoredError sqref="P13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456"/>
  <sheetViews>
    <sheetView showGridLines="0" topLeftCell="A434" zoomScale="70" zoomScaleNormal="70" zoomScaleSheetLayoutView="70" workbookViewId="0">
      <selection activeCell="J354" sqref="B354:U456"/>
    </sheetView>
  </sheetViews>
  <sheetFormatPr baseColWidth="10" defaultColWidth="11.42578125" defaultRowHeight="15"/>
  <cols>
    <col min="10" max="10" width="15.42578125" bestFit="1" customWidth="1"/>
    <col min="13" max="13" width="14.42578125" customWidth="1"/>
    <col min="16" max="16" width="14.5703125" customWidth="1"/>
    <col min="19" max="19" width="15" customWidth="1"/>
  </cols>
  <sheetData>
    <row r="3" spans="1:21">
      <c r="F3" s="1"/>
      <c r="G3" s="1"/>
      <c r="H3" s="1"/>
      <c r="I3" s="1"/>
      <c r="J3" s="1"/>
      <c r="K3" s="1"/>
      <c r="L3" s="1"/>
      <c r="M3" s="1"/>
      <c r="N3" s="1"/>
      <c r="O3" s="1"/>
    </row>
    <row r="4" spans="1:21">
      <c r="F4" s="1"/>
      <c r="G4" s="1"/>
      <c r="H4" s="1"/>
      <c r="I4" s="1"/>
      <c r="J4" s="1"/>
      <c r="K4" s="1"/>
      <c r="L4" s="1"/>
      <c r="M4" s="1"/>
      <c r="N4" s="1"/>
      <c r="O4" s="1"/>
    </row>
    <row r="5" spans="1:21">
      <c r="F5" s="1"/>
      <c r="G5" s="1"/>
      <c r="H5" s="1"/>
      <c r="I5" s="1"/>
      <c r="J5" s="1"/>
      <c r="K5" s="1"/>
      <c r="L5" s="1"/>
      <c r="M5" s="1"/>
      <c r="N5" s="1"/>
      <c r="O5" s="1"/>
    </row>
    <row r="6" spans="1:21">
      <c r="F6" s="1"/>
      <c r="G6" s="1"/>
      <c r="H6" s="1"/>
      <c r="I6" s="1"/>
      <c r="J6" s="1"/>
      <c r="K6" s="1"/>
      <c r="L6" s="1"/>
      <c r="M6" s="1"/>
      <c r="N6" s="1"/>
      <c r="O6" s="1"/>
    </row>
    <row r="7" spans="1:21">
      <c r="F7" s="1"/>
      <c r="G7" s="1"/>
      <c r="H7" s="1"/>
      <c r="I7" s="1"/>
      <c r="J7" s="1"/>
      <c r="K7" s="1"/>
      <c r="L7" s="1"/>
      <c r="M7" s="1"/>
      <c r="N7" s="1"/>
      <c r="O7" s="1"/>
    </row>
    <row r="8" spans="1:21" ht="25.5">
      <c r="B8" s="446" t="s">
        <v>122</v>
      </c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</row>
    <row r="9" spans="1:21">
      <c r="F9" t="s">
        <v>1</v>
      </c>
    </row>
    <row r="10" spans="1:21" ht="21.7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15.75" thickBo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>
      <c r="B12" s="463" t="s">
        <v>2</v>
      </c>
      <c r="C12" s="464"/>
      <c r="D12" s="464"/>
      <c r="E12" s="464"/>
      <c r="F12" s="465"/>
      <c r="G12" s="466" t="s">
        <v>123</v>
      </c>
      <c r="H12" s="467"/>
      <c r="I12" s="467"/>
      <c r="J12" s="467"/>
      <c r="K12" s="467"/>
      <c r="L12" s="467"/>
      <c r="M12" s="467"/>
      <c r="N12" s="467"/>
      <c r="O12" s="467"/>
      <c r="P12" s="467"/>
      <c r="Q12" s="467"/>
      <c r="R12" s="467"/>
      <c r="S12" s="467"/>
      <c r="T12" s="467"/>
      <c r="U12" s="468"/>
    </row>
    <row r="13" spans="1:21">
      <c r="A13" s="4"/>
      <c r="B13" s="469" t="s">
        <v>3</v>
      </c>
      <c r="C13" s="470"/>
      <c r="D13" s="470"/>
      <c r="E13" s="470"/>
      <c r="F13" s="471"/>
      <c r="G13" s="472" t="s">
        <v>100</v>
      </c>
      <c r="H13" s="473"/>
      <c r="I13" s="473"/>
      <c r="J13" s="473"/>
      <c r="K13" s="473"/>
      <c r="L13" s="473"/>
      <c r="M13" s="473"/>
      <c r="N13" s="473"/>
      <c r="O13" s="473"/>
      <c r="P13" s="473"/>
      <c r="Q13" s="473"/>
      <c r="R13" s="473"/>
      <c r="S13" s="473"/>
      <c r="T13" s="473"/>
      <c r="U13" s="474"/>
    </row>
    <row r="14" spans="1:21">
      <c r="A14" s="4"/>
      <c r="B14" s="463" t="s">
        <v>4</v>
      </c>
      <c r="C14" s="464"/>
      <c r="D14" s="464"/>
      <c r="E14" s="464"/>
      <c r="F14" s="465"/>
      <c r="G14" s="475" t="s">
        <v>43</v>
      </c>
      <c r="H14" s="476"/>
      <c r="I14" s="476"/>
      <c r="J14" s="476"/>
      <c r="K14" s="476"/>
      <c r="L14" s="476"/>
      <c r="M14" s="476"/>
      <c r="N14" s="476"/>
      <c r="O14" s="476"/>
      <c r="P14" s="476"/>
      <c r="Q14" s="476"/>
      <c r="R14" s="476"/>
      <c r="S14" s="476"/>
      <c r="T14" s="476"/>
      <c r="U14" s="477"/>
    </row>
    <row r="15" spans="1:21" ht="15" customHeight="1">
      <c r="A15" s="4"/>
      <c r="B15" s="463" t="s">
        <v>5</v>
      </c>
      <c r="C15" s="464"/>
      <c r="D15" s="464"/>
      <c r="E15" s="464"/>
      <c r="F15" s="465"/>
      <c r="G15" s="475" t="s">
        <v>63</v>
      </c>
      <c r="H15" s="476"/>
      <c r="I15" s="476"/>
      <c r="J15" s="476"/>
      <c r="K15" s="476"/>
      <c r="L15" s="476"/>
      <c r="M15" s="476"/>
      <c r="N15" s="476"/>
      <c r="O15" s="476"/>
      <c r="P15" s="476"/>
      <c r="Q15" s="476"/>
      <c r="R15" s="476"/>
      <c r="S15" s="476"/>
      <c r="T15" s="476"/>
      <c r="U15" s="477"/>
    </row>
    <row r="16" spans="1:21" ht="15" customHeight="1">
      <c r="A16" s="4"/>
      <c r="B16" s="463" t="s">
        <v>6</v>
      </c>
      <c r="C16" s="464"/>
      <c r="D16" s="464"/>
      <c r="E16" s="464"/>
      <c r="F16" s="465"/>
      <c r="G16" s="600" t="s">
        <v>7</v>
      </c>
      <c r="H16" s="601"/>
      <c r="I16" s="590"/>
      <c r="J16" s="591"/>
      <c r="K16" s="591"/>
      <c r="L16" s="592"/>
      <c r="M16" s="5" t="s">
        <v>8</v>
      </c>
      <c r="N16" s="590">
        <v>1344927.5</v>
      </c>
      <c r="O16" s="591"/>
      <c r="P16" s="591"/>
      <c r="Q16" s="592"/>
      <c r="R16" s="602" t="s">
        <v>9</v>
      </c>
      <c r="S16" s="601"/>
      <c r="T16" s="590"/>
      <c r="U16" s="603"/>
    </row>
    <row r="17" spans="1:21">
      <c r="A17" s="4"/>
      <c r="B17" s="463" t="s">
        <v>10</v>
      </c>
      <c r="C17" s="464"/>
      <c r="D17" s="464"/>
      <c r="E17" s="464"/>
      <c r="F17" s="465"/>
      <c r="G17" s="588" t="s">
        <v>7</v>
      </c>
      <c r="H17" s="589"/>
      <c r="I17" s="590"/>
      <c r="J17" s="591"/>
      <c r="K17" s="591"/>
      <c r="L17" s="592"/>
      <c r="M17" s="5" t="s">
        <v>8</v>
      </c>
      <c r="N17" s="593"/>
      <c r="O17" s="594"/>
      <c r="P17" s="594"/>
      <c r="Q17" s="595"/>
      <c r="R17" s="596"/>
      <c r="S17" s="588"/>
      <c r="T17" s="588"/>
      <c r="U17" s="597"/>
    </row>
    <row r="18" spans="1:21" ht="15.75" customHeight="1" thickBot="1">
      <c r="A18" s="4"/>
      <c r="B18" s="463" t="s">
        <v>11</v>
      </c>
      <c r="C18" s="464"/>
      <c r="D18" s="464"/>
      <c r="E18" s="464"/>
      <c r="F18" s="465"/>
      <c r="G18" s="559" t="s">
        <v>101</v>
      </c>
      <c r="H18" s="560"/>
      <c r="I18" s="560"/>
      <c r="J18" s="560"/>
      <c r="K18" s="560"/>
      <c r="L18" s="560"/>
      <c r="M18" s="560"/>
      <c r="N18" s="560"/>
      <c r="O18" s="560"/>
      <c r="P18" s="560"/>
      <c r="Q18" s="560"/>
      <c r="R18" s="560"/>
      <c r="S18" s="560"/>
      <c r="T18" s="560"/>
      <c r="U18" s="561"/>
    </row>
    <row r="19" spans="1:21" ht="15.75" customHeight="1" thickBot="1">
      <c r="A19" s="4"/>
      <c r="B19" s="562" t="s">
        <v>12</v>
      </c>
      <c r="C19" s="563"/>
      <c r="D19" s="563"/>
      <c r="E19" s="563"/>
      <c r="F19" s="564"/>
      <c r="G19" s="565" t="s">
        <v>64</v>
      </c>
      <c r="H19" s="566"/>
      <c r="I19" s="566"/>
      <c r="J19" s="566"/>
      <c r="K19" s="566"/>
      <c r="L19" s="566"/>
      <c r="M19" s="566"/>
      <c r="N19" s="566"/>
      <c r="O19" s="566"/>
      <c r="P19" s="566"/>
      <c r="Q19" s="566"/>
      <c r="R19" s="566"/>
      <c r="S19" s="566"/>
      <c r="T19" s="566"/>
      <c r="U19" s="567"/>
    </row>
    <row r="20" spans="1:21" ht="15.75" thickBot="1">
      <c r="B20" s="568"/>
      <c r="C20" s="568"/>
      <c r="D20" s="568"/>
      <c r="E20" s="568"/>
      <c r="F20" s="568"/>
      <c r="G20" s="568"/>
      <c r="H20" s="568"/>
      <c r="I20" s="568"/>
      <c r="J20" s="568"/>
      <c r="K20" s="568"/>
      <c r="L20" s="568"/>
      <c r="M20" s="568"/>
      <c r="N20" s="568"/>
      <c r="O20" s="568"/>
      <c r="P20" s="568"/>
      <c r="Q20" s="568"/>
      <c r="R20" s="568"/>
      <c r="S20" s="568"/>
      <c r="T20" s="568"/>
      <c r="U20" s="568"/>
    </row>
    <row r="21" spans="1:21" ht="16.5" thickBot="1">
      <c r="A21" s="4"/>
      <c r="B21" s="516" t="s">
        <v>13</v>
      </c>
      <c r="C21" s="516"/>
      <c r="D21" s="517"/>
      <c r="E21" s="516" t="s">
        <v>14</v>
      </c>
      <c r="F21" s="517"/>
      <c r="G21" s="521" t="s">
        <v>15</v>
      </c>
      <c r="H21" s="522"/>
      <c r="I21" s="522"/>
      <c r="J21" s="522"/>
      <c r="K21" s="522"/>
      <c r="L21" s="522"/>
      <c r="M21" s="522"/>
      <c r="N21" s="522"/>
      <c r="O21" s="522"/>
      <c r="P21" s="522"/>
      <c r="Q21" s="522"/>
      <c r="R21" s="522"/>
      <c r="S21" s="522"/>
      <c r="T21" s="522"/>
      <c r="U21" s="523"/>
    </row>
    <row r="22" spans="1:21" ht="15.75" customHeight="1" thickBot="1">
      <c r="A22" s="4"/>
      <c r="B22" s="519"/>
      <c r="C22" s="519"/>
      <c r="D22" s="520"/>
      <c r="E22" s="519"/>
      <c r="F22" s="520"/>
      <c r="G22" s="524" t="s">
        <v>16</v>
      </c>
      <c r="H22" s="525"/>
      <c r="I22" s="519" t="s">
        <v>114</v>
      </c>
      <c r="J22" s="519"/>
      <c r="K22" s="519"/>
      <c r="L22" s="519"/>
      <c r="M22" s="519"/>
      <c r="N22" s="520"/>
      <c r="O22" s="530" t="s">
        <v>115</v>
      </c>
      <c r="P22" s="531"/>
      <c r="Q22" s="531"/>
      <c r="R22" s="531"/>
      <c r="S22" s="531"/>
      <c r="T22" s="531"/>
      <c r="U22" s="532"/>
    </row>
    <row r="23" spans="1:21">
      <c r="A23" s="4"/>
      <c r="B23" s="519"/>
      <c r="C23" s="519"/>
      <c r="D23" s="520"/>
      <c r="E23" s="519"/>
      <c r="F23" s="520"/>
      <c r="G23" s="526"/>
      <c r="H23" s="527"/>
      <c r="I23" s="524" t="s">
        <v>19</v>
      </c>
      <c r="J23" s="576"/>
      <c r="K23" s="576"/>
      <c r="L23" s="524" t="s">
        <v>20</v>
      </c>
      <c r="M23" s="576"/>
      <c r="N23" s="525"/>
      <c r="O23" s="524" t="s">
        <v>19</v>
      </c>
      <c r="P23" s="576"/>
      <c r="Q23" s="525"/>
      <c r="R23" s="524" t="s">
        <v>20</v>
      </c>
      <c r="S23" s="576"/>
      <c r="T23" s="576"/>
      <c r="U23" s="535" t="s">
        <v>21</v>
      </c>
    </row>
    <row r="24" spans="1:21" ht="15.75" thickBot="1">
      <c r="A24" s="4"/>
      <c r="B24" s="569"/>
      <c r="C24" s="569"/>
      <c r="D24" s="570"/>
      <c r="E24" s="519"/>
      <c r="F24" s="520"/>
      <c r="G24" s="571"/>
      <c r="H24" s="572"/>
      <c r="I24" s="571"/>
      <c r="J24" s="577"/>
      <c r="K24" s="577"/>
      <c r="L24" s="571"/>
      <c r="M24" s="577"/>
      <c r="N24" s="572"/>
      <c r="O24" s="571"/>
      <c r="P24" s="577"/>
      <c r="Q24" s="572"/>
      <c r="R24" s="571"/>
      <c r="S24" s="577"/>
      <c r="T24" s="577"/>
      <c r="U24" s="536"/>
    </row>
    <row r="25" spans="1:21">
      <c r="A25" s="23"/>
      <c r="B25" s="580" t="s">
        <v>61</v>
      </c>
      <c r="C25" s="581"/>
      <c r="D25" s="582"/>
      <c r="E25" s="583"/>
      <c r="F25" s="584"/>
      <c r="G25" s="585"/>
      <c r="H25" s="609"/>
      <c r="I25" s="583"/>
      <c r="J25" s="587"/>
      <c r="K25" s="587"/>
      <c r="L25" s="587"/>
      <c r="M25" s="587"/>
      <c r="N25" s="587"/>
      <c r="O25" s="585"/>
      <c r="P25" s="587"/>
      <c r="Q25" s="587"/>
      <c r="R25" s="587"/>
      <c r="S25" s="587"/>
      <c r="T25" s="587"/>
      <c r="U25" s="160"/>
    </row>
    <row r="26" spans="1:21">
      <c r="A26" s="23"/>
      <c r="B26" s="551" t="s">
        <v>46</v>
      </c>
      <c r="C26" s="552"/>
      <c r="D26" s="553"/>
      <c r="E26" s="543" t="s">
        <v>59</v>
      </c>
      <c r="F26" s="507"/>
      <c r="G26" s="508">
        <v>960</v>
      </c>
      <c r="H26" s="509"/>
      <c r="I26" s="274">
        <f>+Mensual_Limpia!I25+Mensual_Limpia!I141+Mensual_Limpia!I255</f>
        <v>960</v>
      </c>
      <c r="J26" s="510"/>
      <c r="K26" s="537"/>
      <c r="L26" s="274">
        <f>+Mensual_Limpia!L25+Mensual_Limpia!L141+Mensual_Limpia!L255</f>
        <v>960</v>
      </c>
      <c r="M26" s="275"/>
      <c r="N26" s="276"/>
      <c r="O26" s="508">
        <f>+Mensual_Limpia!O255</f>
        <v>960</v>
      </c>
      <c r="P26" s="510"/>
      <c r="Q26" s="510"/>
      <c r="R26" s="510">
        <f>+Mensual_Limpia!R255</f>
        <v>960</v>
      </c>
      <c r="S26" s="510"/>
      <c r="T26" s="510"/>
      <c r="U26" s="162">
        <f>+R26/G26</f>
        <v>1</v>
      </c>
    </row>
    <row r="27" spans="1:21">
      <c r="A27" s="23"/>
      <c r="B27" s="551" t="s">
        <v>47</v>
      </c>
      <c r="C27" s="552"/>
      <c r="D27" s="553"/>
      <c r="E27" s="543" t="s">
        <v>60</v>
      </c>
      <c r="F27" s="507"/>
      <c r="G27" s="508">
        <v>120</v>
      </c>
      <c r="H27" s="537"/>
      <c r="I27" s="274">
        <f>+Mensual_Limpia!I26+Mensual_Limpia!I142+Mensual_Limpia!I256</f>
        <v>120</v>
      </c>
      <c r="J27" s="510"/>
      <c r="K27" s="537"/>
      <c r="L27" s="274">
        <f>+Mensual_Limpia!L26+Mensual_Limpia!L142+Mensual_Limpia!L256</f>
        <v>120</v>
      </c>
      <c r="M27" s="275"/>
      <c r="N27" s="276"/>
      <c r="O27" s="508">
        <f>+Mensual_Limpia!O256</f>
        <v>120</v>
      </c>
      <c r="P27" s="510"/>
      <c r="Q27" s="510"/>
      <c r="R27" s="510">
        <f>+Mensual_Limpia!R256</f>
        <v>120</v>
      </c>
      <c r="S27" s="510"/>
      <c r="T27" s="510"/>
      <c r="U27" s="162">
        <f>+R27/G27</f>
        <v>1</v>
      </c>
    </row>
    <row r="28" spans="1:21">
      <c r="A28" s="23"/>
      <c r="B28" s="54" t="s">
        <v>48</v>
      </c>
      <c r="C28" s="52"/>
      <c r="D28" s="53"/>
      <c r="E28" s="506" t="s">
        <v>60</v>
      </c>
      <c r="F28" s="507"/>
      <c r="G28" s="508">
        <v>3975</v>
      </c>
      <c r="H28" s="509"/>
      <c r="I28" s="274">
        <f>+Mensual_Limpia!I27+Mensual_Limpia!I143+Mensual_Limpia!I257</f>
        <v>555</v>
      </c>
      <c r="J28" s="510"/>
      <c r="K28" s="537"/>
      <c r="L28" s="274">
        <f>+Mensual_Limpia!L27+Mensual_Limpia!L143+Mensual_Limpia!L257</f>
        <v>555</v>
      </c>
      <c r="M28" s="275"/>
      <c r="N28" s="276"/>
      <c r="O28" s="508">
        <f>+Mensual_Limpia!O257</f>
        <v>555</v>
      </c>
      <c r="P28" s="510"/>
      <c r="Q28" s="510"/>
      <c r="R28" s="510">
        <f>+Mensual_Limpia!R257</f>
        <v>555</v>
      </c>
      <c r="S28" s="510"/>
      <c r="T28" s="510"/>
      <c r="U28" s="162">
        <f>+R28/G28</f>
        <v>0.13962264150943396</v>
      </c>
    </row>
    <row r="29" spans="1:21">
      <c r="A29" s="23"/>
      <c r="B29" s="554" t="s">
        <v>49</v>
      </c>
      <c r="C29" s="555"/>
      <c r="D29" s="556"/>
      <c r="E29" s="543"/>
      <c r="F29" s="557"/>
      <c r="G29" s="508"/>
      <c r="H29" s="537"/>
      <c r="I29" s="274"/>
      <c r="J29" s="275"/>
      <c r="K29" s="509"/>
      <c r="L29" s="274"/>
      <c r="M29" s="275"/>
      <c r="N29" s="276"/>
      <c r="O29" s="508"/>
      <c r="P29" s="275"/>
      <c r="Q29" s="558"/>
      <c r="R29" s="510"/>
      <c r="S29" s="275"/>
      <c r="T29" s="558"/>
      <c r="U29" s="162"/>
    </row>
    <row r="30" spans="1:21">
      <c r="A30" s="23"/>
      <c r="B30" s="551" t="s">
        <v>50</v>
      </c>
      <c r="C30" s="552"/>
      <c r="D30" s="553"/>
      <c r="E30" s="543" t="s">
        <v>60</v>
      </c>
      <c r="F30" s="507"/>
      <c r="G30" s="508">
        <v>120</v>
      </c>
      <c r="H30" s="537"/>
      <c r="I30" s="274">
        <f>+Mensual_Limpia!I29+Mensual_Limpia!I145+Mensual_Limpia!I259</f>
        <v>0</v>
      </c>
      <c r="J30" s="510"/>
      <c r="K30" s="537"/>
      <c r="L30" s="274">
        <f>+Mensual_Limpia!L29+Mensual_Limpia!L145+Mensual_Limpia!L259</f>
        <v>0</v>
      </c>
      <c r="M30" s="275"/>
      <c r="N30" s="276"/>
      <c r="O30" s="508">
        <f>+Mensual_Limpia!O259</f>
        <v>0</v>
      </c>
      <c r="P30" s="510"/>
      <c r="Q30" s="510"/>
      <c r="R30" s="510">
        <f>+Mensual_Limpia!R259</f>
        <v>0</v>
      </c>
      <c r="S30" s="510"/>
      <c r="T30" s="510"/>
      <c r="U30" s="162">
        <f>+R30/G30</f>
        <v>0</v>
      </c>
    </row>
    <row r="31" spans="1:21">
      <c r="A31" s="23"/>
      <c r="B31" s="54" t="s">
        <v>51</v>
      </c>
      <c r="C31" s="52"/>
      <c r="D31" s="53"/>
      <c r="E31" s="506" t="s">
        <v>59</v>
      </c>
      <c r="F31" s="507"/>
      <c r="G31" s="508">
        <v>300</v>
      </c>
      <c r="H31" s="509"/>
      <c r="I31" s="274">
        <f>+Mensual_Limpia!I30+Mensual_Limpia!I146+Mensual_Limpia!I260</f>
        <v>0</v>
      </c>
      <c r="J31" s="510"/>
      <c r="K31" s="537"/>
      <c r="L31" s="274">
        <f>+Mensual_Limpia!L30+Mensual_Limpia!L146+Mensual_Limpia!L260</f>
        <v>0</v>
      </c>
      <c r="M31" s="275"/>
      <c r="N31" s="276"/>
      <c r="O31" s="508">
        <f>+Mensual_Limpia!O260</f>
        <v>0</v>
      </c>
      <c r="P31" s="510"/>
      <c r="Q31" s="510"/>
      <c r="R31" s="510">
        <f>+Mensual_Limpia!R260</f>
        <v>0</v>
      </c>
      <c r="S31" s="510"/>
      <c r="T31" s="510"/>
      <c r="U31" s="162">
        <f>+R31/G31</f>
        <v>0</v>
      </c>
    </row>
    <row r="32" spans="1:21">
      <c r="A32" s="23"/>
      <c r="B32" s="551" t="s">
        <v>52</v>
      </c>
      <c r="C32" s="552"/>
      <c r="D32" s="553"/>
      <c r="E32" s="543" t="s">
        <v>59</v>
      </c>
      <c r="F32" s="507"/>
      <c r="G32" s="508">
        <v>1200</v>
      </c>
      <c r="H32" s="537"/>
      <c r="I32" s="274">
        <f>+Mensual_Limpia!I31+Mensual_Limpia!I147+Mensual_Limpia!I261</f>
        <v>0</v>
      </c>
      <c r="J32" s="510"/>
      <c r="K32" s="537"/>
      <c r="L32" s="274">
        <f>+Mensual_Limpia!L31+Mensual_Limpia!L147+Mensual_Limpia!L261</f>
        <v>0</v>
      </c>
      <c r="M32" s="275"/>
      <c r="N32" s="276"/>
      <c r="O32" s="508">
        <f>+Mensual_Limpia!O261</f>
        <v>0</v>
      </c>
      <c r="P32" s="510"/>
      <c r="Q32" s="510"/>
      <c r="R32" s="510">
        <f>+Mensual_Limpia!R261</f>
        <v>0</v>
      </c>
      <c r="S32" s="510"/>
      <c r="T32" s="510"/>
      <c r="U32" s="162">
        <f>+R32/G32</f>
        <v>0</v>
      </c>
    </row>
    <row r="33" spans="1:21">
      <c r="A33" s="23"/>
      <c r="B33" s="554" t="s">
        <v>53</v>
      </c>
      <c r="C33" s="555"/>
      <c r="D33" s="556"/>
      <c r="E33" s="543"/>
      <c r="F33" s="557"/>
      <c r="G33" s="508"/>
      <c r="H33" s="537"/>
      <c r="I33" s="274"/>
      <c r="J33" s="275"/>
      <c r="K33" s="509"/>
      <c r="L33" s="274"/>
      <c r="M33" s="275"/>
      <c r="N33" s="276"/>
      <c r="O33" s="508"/>
      <c r="P33" s="275"/>
      <c r="Q33" s="558"/>
      <c r="R33" s="510"/>
      <c r="S33" s="275"/>
      <c r="T33" s="558"/>
      <c r="U33" s="162"/>
    </row>
    <row r="34" spans="1:21">
      <c r="A34" s="23"/>
      <c r="B34" s="551" t="s">
        <v>54</v>
      </c>
      <c r="C34" s="552"/>
      <c r="D34" s="553"/>
      <c r="E34" s="543" t="s">
        <v>59</v>
      </c>
      <c r="F34" s="507"/>
      <c r="G34" s="508">
        <v>11104</v>
      </c>
      <c r="H34" s="537"/>
      <c r="I34" s="274">
        <f>+Mensual_Limpia!I33+Mensual_Limpia!I149+Mensual_Limpia!I263</f>
        <v>0</v>
      </c>
      <c r="J34" s="510"/>
      <c r="K34" s="537"/>
      <c r="L34" s="274">
        <f>+Mensual_Limpia!L33+Mensual_Limpia!L149+Mensual_Limpia!L263</f>
        <v>0</v>
      </c>
      <c r="M34" s="275"/>
      <c r="N34" s="276"/>
      <c r="O34" s="508">
        <f>+Mensual_Limpia!O263</f>
        <v>0</v>
      </c>
      <c r="P34" s="510"/>
      <c r="Q34" s="510"/>
      <c r="R34" s="510">
        <f>+Mensual_Limpia!R263</f>
        <v>0</v>
      </c>
      <c r="S34" s="510"/>
      <c r="T34" s="510"/>
      <c r="U34" s="162">
        <f>+R34/G34</f>
        <v>0</v>
      </c>
    </row>
    <row r="35" spans="1:21">
      <c r="A35" s="23"/>
      <c r="B35" s="54" t="s">
        <v>55</v>
      </c>
      <c r="C35" s="52"/>
      <c r="D35" s="53"/>
      <c r="E35" s="506" t="s">
        <v>60</v>
      </c>
      <c r="F35" s="507"/>
      <c r="G35" s="508">
        <v>555</v>
      </c>
      <c r="H35" s="509"/>
      <c r="I35" s="274">
        <f>+Mensual_Limpia!I34+Mensual_Limpia!I150+Mensual_Limpia!I264</f>
        <v>0</v>
      </c>
      <c r="J35" s="510"/>
      <c r="K35" s="537"/>
      <c r="L35" s="274">
        <f>+Mensual_Limpia!L34+Mensual_Limpia!L150+Mensual_Limpia!L264</f>
        <v>0</v>
      </c>
      <c r="M35" s="275"/>
      <c r="N35" s="276"/>
      <c r="O35" s="508">
        <f>+Mensual_Limpia!O264</f>
        <v>0</v>
      </c>
      <c r="P35" s="510"/>
      <c r="Q35" s="510"/>
      <c r="R35" s="510">
        <f>+Mensual_Limpia!R264</f>
        <v>0</v>
      </c>
      <c r="S35" s="510"/>
      <c r="T35" s="510"/>
      <c r="U35" s="162">
        <f>+R35/G35</f>
        <v>0</v>
      </c>
    </row>
    <row r="36" spans="1:21">
      <c r="A36" s="23"/>
      <c r="B36" s="56" t="s">
        <v>56</v>
      </c>
      <c r="C36" s="55"/>
      <c r="D36" s="57"/>
      <c r="E36" s="74"/>
      <c r="F36" s="69"/>
      <c r="G36" s="70"/>
      <c r="H36" s="71"/>
      <c r="I36" s="61"/>
      <c r="J36" s="62"/>
      <c r="K36" s="71"/>
      <c r="L36" s="61"/>
      <c r="M36" s="62"/>
      <c r="N36" s="63"/>
      <c r="O36" s="70"/>
      <c r="P36" s="62"/>
      <c r="Q36" s="72"/>
      <c r="R36" s="73"/>
      <c r="S36" s="62"/>
      <c r="T36" s="72"/>
      <c r="U36" s="162"/>
    </row>
    <row r="37" spans="1:21">
      <c r="A37" s="23"/>
      <c r="B37" s="54" t="s">
        <v>56</v>
      </c>
      <c r="C37" s="55"/>
      <c r="D37" s="57"/>
      <c r="E37" s="506" t="s">
        <v>60</v>
      </c>
      <c r="F37" s="507"/>
      <c r="G37" s="508">
        <v>12</v>
      </c>
      <c r="H37" s="509"/>
      <c r="I37" s="274">
        <f>+Mensual_Limpia!I36+Mensual_Limpia!I152+Mensual_Limpia!I266</f>
        <v>3</v>
      </c>
      <c r="J37" s="510"/>
      <c r="K37" s="537"/>
      <c r="L37" s="274">
        <f>+Mensual_Limpia!L36+Mensual_Limpia!L152+Mensual_Limpia!L266</f>
        <v>3</v>
      </c>
      <c r="M37" s="275"/>
      <c r="N37" s="276"/>
      <c r="O37" s="508">
        <f>+Mensual_Limpia!O266</f>
        <v>3</v>
      </c>
      <c r="P37" s="510"/>
      <c r="Q37" s="510"/>
      <c r="R37" s="510">
        <f>+Mensual_Limpia!R266</f>
        <v>3</v>
      </c>
      <c r="S37" s="510"/>
      <c r="T37" s="510"/>
      <c r="U37" s="162">
        <f>+R37/G37</f>
        <v>0.25</v>
      </c>
    </row>
    <row r="38" spans="1:21">
      <c r="A38" s="23"/>
      <c r="B38" s="54" t="s">
        <v>57</v>
      </c>
      <c r="C38" s="55"/>
      <c r="D38" s="57"/>
      <c r="E38" s="506" t="s">
        <v>60</v>
      </c>
      <c r="F38" s="507"/>
      <c r="G38" s="508">
        <v>12</v>
      </c>
      <c r="H38" s="509"/>
      <c r="I38" s="274">
        <f>+Mensual_Limpia!I37+Mensual_Limpia!I153+Mensual_Limpia!I267</f>
        <v>3</v>
      </c>
      <c r="J38" s="510"/>
      <c r="K38" s="537"/>
      <c r="L38" s="274">
        <f>+Mensual_Limpia!L37+Mensual_Limpia!L153+Mensual_Limpia!L267</f>
        <v>3</v>
      </c>
      <c r="M38" s="275"/>
      <c r="N38" s="276"/>
      <c r="O38" s="508">
        <f>+Mensual_Limpia!O267</f>
        <v>3</v>
      </c>
      <c r="P38" s="510"/>
      <c r="Q38" s="510"/>
      <c r="R38" s="510">
        <f>+Mensual_Limpia!R267</f>
        <v>3</v>
      </c>
      <c r="S38" s="510"/>
      <c r="T38" s="510"/>
      <c r="U38" s="162">
        <f>+R38/G38</f>
        <v>0.25</v>
      </c>
    </row>
    <row r="39" spans="1:21">
      <c r="A39" s="23"/>
      <c r="B39" s="56" t="s">
        <v>58</v>
      </c>
      <c r="C39" s="55"/>
      <c r="D39" s="57"/>
      <c r="E39" s="74"/>
      <c r="F39" s="69"/>
      <c r="G39" s="70"/>
      <c r="H39" s="71"/>
      <c r="I39" s="61"/>
      <c r="J39" s="62"/>
      <c r="K39" s="71"/>
      <c r="L39" s="61"/>
      <c r="M39" s="62"/>
      <c r="N39" s="63"/>
      <c r="O39" s="70"/>
      <c r="P39" s="62"/>
      <c r="Q39" s="72"/>
      <c r="R39" s="73"/>
      <c r="S39" s="62"/>
      <c r="T39" s="72"/>
      <c r="U39" s="162"/>
    </row>
    <row r="40" spans="1:21" ht="15.75" thickBot="1">
      <c r="A40" s="23"/>
      <c r="B40" s="540" t="s">
        <v>58</v>
      </c>
      <c r="C40" s="541"/>
      <c r="D40" s="542"/>
      <c r="E40" s="543" t="s">
        <v>60</v>
      </c>
      <c r="F40" s="507"/>
      <c r="G40" s="508">
        <v>1</v>
      </c>
      <c r="H40" s="537"/>
      <c r="I40" s="274">
        <f>+Mensual_Limpia!I39+Mensual_Limpia!I155+Mensual_Limpia!I269</f>
        <v>0</v>
      </c>
      <c r="J40" s="510"/>
      <c r="K40" s="537"/>
      <c r="L40" s="274">
        <f>+Mensual_Limpia!L39+Mensual_Limpia!L155+Mensual_Limpia!L269</f>
        <v>0</v>
      </c>
      <c r="M40" s="275"/>
      <c r="N40" s="276"/>
      <c r="O40" s="508">
        <f>+Mensual_Limpia!O269</f>
        <v>0</v>
      </c>
      <c r="P40" s="510"/>
      <c r="Q40" s="510"/>
      <c r="R40" s="510">
        <f>+Mensual_Limpia!R269</f>
        <v>0</v>
      </c>
      <c r="S40" s="510"/>
      <c r="T40" s="510"/>
      <c r="U40" s="162">
        <f>+R40/G40</f>
        <v>0</v>
      </c>
    </row>
    <row r="41" spans="1:21" ht="15.75" thickBot="1">
      <c r="A41" s="4"/>
      <c r="B41" s="549" t="s">
        <v>22</v>
      </c>
      <c r="C41" s="550"/>
      <c r="D41" s="550"/>
      <c r="E41" s="550"/>
      <c r="F41" s="550"/>
      <c r="G41" s="346"/>
      <c r="H41" s="538"/>
      <c r="I41" s="538"/>
      <c r="J41" s="538"/>
      <c r="K41" s="538"/>
      <c r="L41" s="538"/>
      <c r="M41" s="538"/>
      <c r="N41" s="539"/>
      <c r="O41" s="346"/>
      <c r="P41" s="538"/>
      <c r="Q41" s="538"/>
      <c r="R41" s="538"/>
      <c r="S41" s="538"/>
      <c r="T41" s="538"/>
      <c r="U41" s="539"/>
    </row>
    <row r="42" spans="1:21" ht="15.75" thickBot="1">
      <c r="B42" s="7"/>
      <c r="C42" s="8"/>
      <c r="D42" s="9"/>
      <c r="E42" s="10"/>
      <c r="F42" s="11"/>
      <c r="G42" s="12"/>
      <c r="H42" s="13"/>
      <c r="I42" s="14"/>
      <c r="J42" s="14"/>
      <c r="K42" s="15"/>
      <c r="L42" s="14"/>
      <c r="M42" s="15"/>
      <c r="N42" s="14"/>
      <c r="O42" s="14"/>
      <c r="P42" s="14"/>
      <c r="Q42" s="14"/>
      <c r="R42" s="15"/>
      <c r="S42" s="14"/>
      <c r="T42" s="12"/>
      <c r="U42" s="14"/>
    </row>
    <row r="43" spans="1:21" ht="16.5" thickBot="1">
      <c r="A43" s="4"/>
      <c r="B43" s="515" t="s">
        <v>23</v>
      </c>
      <c r="C43" s="516"/>
      <c r="D43" s="516"/>
      <c r="E43" s="516"/>
      <c r="F43" s="517"/>
      <c r="G43" s="521" t="s">
        <v>24</v>
      </c>
      <c r="H43" s="522"/>
      <c r="I43" s="522"/>
      <c r="J43" s="522"/>
      <c r="K43" s="522"/>
      <c r="L43" s="522"/>
      <c r="M43" s="522"/>
      <c r="N43" s="522"/>
      <c r="O43" s="522"/>
      <c r="P43" s="522"/>
      <c r="Q43" s="522"/>
      <c r="R43" s="522"/>
      <c r="S43" s="522"/>
      <c r="T43" s="522"/>
      <c r="U43" s="523"/>
    </row>
    <row r="44" spans="1:21" ht="15.75" customHeight="1" thickBot="1">
      <c r="A44" s="4"/>
      <c r="B44" s="518"/>
      <c r="C44" s="519"/>
      <c r="D44" s="519"/>
      <c r="E44" s="519"/>
      <c r="F44" s="520"/>
      <c r="G44" s="524" t="s">
        <v>25</v>
      </c>
      <c r="H44" s="525"/>
      <c r="I44" s="519" t="s">
        <v>114</v>
      </c>
      <c r="J44" s="519"/>
      <c r="K44" s="519"/>
      <c r="L44" s="519"/>
      <c r="M44" s="519"/>
      <c r="N44" s="520"/>
      <c r="O44" s="530" t="s">
        <v>115</v>
      </c>
      <c r="P44" s="531"/>
      <c r="Q44" s="531"/>
      <c r="R44" s="531"/>
      <c r="S44" s="531"/>
      <c r="T44" s="531"/>
      <c r="U44" s="532"/>
    </row>
    <row r="45" spans="1:21" ht="15.75" thickBot="1">
      <c r="A45" s="4"/>
      <c r="B45" s="518"/>
      <c r="C45" s="519"/>
      <c r="D45" s="519"/>
      <c r="E45" s="519"/>
      <c r="F45" s="520"/>
      <c r="G45" s="526"/>
      <c r="H45" s="527"/>
      <c r="I45" s="318" t="s">
        <v>19</v>
      </c>
      <c r="J45" s="319"/>
      <c r="K45" s="320"/>
      <c r="L45" s="318" t="s">
        <v>26</v>
      </c>
      <c r="M45" s="319"/>
      <c r="N45" s="320"/>
      <c r="O45" s="318" t="s">
        <v>19</v>
      </c>
      <c r="P45" s="319"/>
      <c r="Q45" s="533"/>
      <c r="R45" s="534" t="s">
        <v>26</v>
      </c>
      <c r="S45" s="319"/>
      <c r="T45" s="320"/>
      <c r="U45" s="535" t="s">
        <v>21</v>
      </c>
    </row>
    <row r="46" spans="1:21" ht="27.75" customHeight="1" thickBot="1">
      <c r="A46" s="4"/>
      <c r="B46" s="518"/>
      <c r="C46" s="519"/>
      <c r="D46" s="519"/>
      <c r="E46" s="519"/>
      <c r="F46" s="520"/>
      <c r="G46" s="528"/>
      <c r="H46" s="529"/>
      <c r="I46" s="66" t="s">
        <v>27</v>
      </c>
      <c r="J46" s="68" t="s">
        <v>28</v>
      </c>
      <c r="K46" s="68" t="s">
        <v>29</v>
      </c>
      <c r="L46" s="66" t="s">
        <v>27</v>
      </c>
      <c r="M46" s="68" t="s">
        <v>28</v>
      </c>
      <c r="N46" s="67" t="s">
        <v>29</v>
      </c>
      <c r="O46" s="19" t="s">
        <v>27</v>
      </c>
      <c r="P46" s="66" t="s">
        <v>28</v>
      </c>
      <c r="Q46" s="20" t="s">
        <v>29</v>
      </c>
      <c r="R46" s="21" t="s">
        <v>27</v>
      </c>
      <c r="S46" s="65" t="s">
        <v>28</v>
      </c>
      <c r="T46" s="68" t="s">
        <v>29</v>
      </c>
      <c r="U46" s="536"/>
    </row>
    <row r="47" spans="1:21" ht="15.75" thickBot="1">
      <c r="A47" s="4"/>
      <c r="B47" s="650" t="s">
        <v>30</v>
      </c>
      <c r="C47" s="651"/>
      <c r="D47" s="651"/>
      <c r="E47" s="651"/>
      <c r="F47" s="651"/>
      <c r="G47" s="651"/>
      <c r="H47" s="651"/>
      <c r="I47" s="651"/>
      <c r="J47" s="651"/>
      <c r="K47" s="651"/>
      <c r="L47" s="651"/>
      <c r="M47" s="651"/>
      <c r="N47" s="651"/>
      <c r="O47" s="651"/>
      <c r="P47" s="651"/>
      <c r="Q47" s="651"/>
      <c r="R47" s="651"/>
      <c r="S47" s="651"/>
      <c r="T47" s="651"/>
      <c r="U47" s="652"/>
    </row>
    <row r="48" spans="1:21" ht="15.75" thickBot="1">
      <c r="A48" s="23"/>
      <c r="B48" s="500" t="s">
        <v>61</v>
      </c>
      <c r="C48" s="501"/>
      <c r="D48" s="501"/>
      <c r="E48" s="501"/>
      <c r="F48" s="501"/>
      <c r="G48" s="347">
        <f>SUM(G49:G61)</f>
        <v>259726.5</v>
      </c>
      <c r="H48" s="502"/>
      <c r="I48" s="161"/>
      <c r="J48" s="161">
        <f>SUM(J49:J61)</f>
        <v>74984.399999999994</v>
      </c>
      <c r="K48" s="161"/>
      <c r="L48" s="161"/>
      <c r="M48" s="161">
        <f>SUM(M49:M61)</f>
        <v>27638.69</v>
      </c>
      <c r="N48" s="161"/>
      <c r="O48" s="161"/>
      <c r="P48" s="161">
        <f>SUM(P49:P61)</f>
        <v>74984.399999999994</v>
      </c>
      <c r="Q48" s="147"/>
      <c r="R48" s="161"/>
      <c r="S48" s="161">
        <f>SUM(S49:S61)</f>
        <v>27638.69</v>
      </c>
      <c r="T48" s="147"/>
      <c r="U48" s="169">
        <f>+S48/G48</f>
        <v>0.10641459381310725</v>
      </c>
    </row>
    <row r="49" spans="1:21">
      <c r="A49" s="23"/>
      <c r="B49" s="503" t="s">
        <v>67</v>
      </c>
      <c r="C49" s="504"/>
      <c r="D49" s="504"/>
      <c r="E49" s="504"/>
      <c r="F49" s="505"/>
      <c r="G49" s="478">
        <v>118294</v>
      </c>
      <c r="H49" s="479"/>
      <c r="I49" s="26"/>
      <c r="J49" s="26">
        <f>+Mensual_Limpia!J48+Mensual_Limpia!J164+Mensual_Limpia!J278</f>
        <v>29573.399999999998</v>
      </c>
      <c r="K49" s="26"/>
      <c r="L49" s="26"/>
      <c r="M49" s="26">
        <f>+Mensual_Limpia!M48+Mensual_Limpia!M164+Mensual_Limpia!M278</f>
        <v>5000</v>
      </c>
      <c r="N49" s="26"/>
      <c r="O49" s="26"/>
      <c r="P49" s="26">
        <f>+Mensual_Limpia!P278</f>
        <v>29573.399999999998</v>
      </c>
      <c r="Q49" s="26"/>
      <c r="R49" s="26"/>
      <c r="S49" s="26">
        <f>+Mensual_Limpia!S278</f>
        <v>5000</v>
      </c>
      <c r="T49" s="26"/>
      <c r="U49" s="166">
        <f t="shared" ref="U49:U73" si="0">+S49/G49</f>
        <v>4.2267570629110518E-2</v>
      </c>
    </row>
    <row r="50" spans="1:21">
      <c r="A50" s="23"/>
      <c r="B50" s="494" t="s">
        <v>68</v>
      </c>
      <c r="C50" s="495"/>
      <c r="D50" s="495"/>
      <c r="E50" s="495"/>
      <c r="F50" s="496"/>
      <c r="G50" s="478">
        <v>6688.5</v>
      </c>
      <c r="H50" s="479"/>
      <c r="I50" s="26"/>
      <c r="J50" s="26">
        <f>+Mensual_Limpia!J49+Mensual_Limpia!J165+Mensual_Limpia!J279</f>
        <v>0</v>
      </c>
      <c r="K50" s="26"/>
      <c r="L50" s="26"/>
      <c r="M50" s="26">
        <f>+Mensual_Limpia!M49+Mensual_Limpia!M165+Mensual_Limpia!M279</f>
        <v>0</v>
      </c>
      <c r="N50" s="26"/>
      <c r="O50" s="26"/>
      <c r="P50" s="26">
        <f>+Mensual_Limpia!P279</f>
        <v>0</v>
      </c>
      <c r="Q50" s="26"/>
      <c r="R50" s="26"/>
      <c r="S50" s="26">
        <f>+Mensual_Limpia!S279</f>
        <v>0</v>
      </c>
      <c r="T50" s="26"/>
      <c r="U50" s="166">
        <f t="shared" ref="U50:U61" si="1">+S50/G50</f>
        <v>0</v>
      </c>
    </row>
    <row r="51" spans="1:21">
      <c r="A51" s="23"/>
      <c r="B51" s="494" t="s">
        <v>69</v>
      </c>
      <c r="C51" s="495"/>
      <c r="D51" s="495"/>
      <c r="E51" s="495"/>
      <c r="F51" s="496"/>
      <c r="G51" s="478">
        <v>6000</v>
      </c>
      <c r="H51" s="479"/>
      <c r="I51" s="26"/>
      <c r="J51" s="26">
        <f>+Mensual_Limpia!J50+Mensual_Limpia!J166+Mensual_Limpia!J280</f>
        <v>0</v>
      </c>
      <c r="K51" s="26"/>
      <c r="L51" s="26"/>
      <c r="M51" s="26">
        <f>+Mensual_Limpia!M50+Mensual_Limpia!M166+Mensual_Limpia!M280</f>
        <v>0</v>
      </c>
      <c r="N51" s="26"/>
      <c r="O51" s="26"/>
      <c r="P51" s="26">
        <f>+Mensual_Limpia!P280</f>
        <v>0</v>
      </c>
      <c r="Q51" s="26"/>
      <c r="R51" s="26"/>
      <c r="S51" s="26">
        <f>+Mensual_Limpia!S280</f>
        <v>0</v>
      </c>
      <c r="T51" s="26"/>
      <c r="U51" s="166">
        <f t="shared" si="1"/>
        <v>0</v>
      </c>
    </row>
    <row r="52" spans="1:21">
      <c r="A52" s="23"/>
      <c r="B52" s="494" t="s">
        <v>70</v>
      </c>
      <c r="C52" s="495"/>
      <c r="D52" s="495"/>
      <c r="E52" s="495"/>
      <c r="F52" s="496"/>
      <c r="G52" s="478">
        <v>19200</v>
      </c>
      <c r="H52" s="479"/>
      <c r="I52" s="26"/>
      <c r="J52" s="26">
        <f>+Mensual_Limpia!J51+Mensual_Limpia!J167+Mensual_Limpia!J281</f>
        <v>19200</v>
      </c>
      <c r="K52" s="26"/>
      <c r="L52" s="26"/>
      <c r="M52" s="26">
        <f>+Mensual_Limpia!M51+Mensual_Limpia!M167+Mensual_Limpia!M281</f>
        <v>0</v>
      </c>
      <c r="N52" s="26"/>
      <c r="O52" s="26"/>
      <c r="P52" s="26">
        <f>+Mensual_Limpia!P281</f>
        <v>19200</v>
      </c>
      <c r="Q52" s="26"/>
      <c r="R52" s="26"/>
      <c r="S52" s="26">
        <f>+Mensual_Limpia!S281</f>
        <v>0</v>
      </c>
      <c r="T52" s="26"/>
      <c r="U52" s="166">
        <f t="shared" si="1"/>
        <v>0</v>
      </c>
    </row>
    <row r="53" spans="1:21">
      <c r="A53" s="23"/>
      <c r="B53" s="494" t="s">
        <v>71</v>
      </c>
      <c r="C53" s="495"/>
      <c r="D53" s="495"/>
      <c r="E53" s="495"/>
      <c r="F53" s="496"/>
      <c r="G53" s="478">
        <v>31500</v>
      </c>
      <c r="H53" s="479"/>
      <c r="I53" s="26"/>
      <c r="J53" s="26">
        <f>+Mensual_Limpia!J52+Mensual_Limpia!J168+Mensual_Limpia!J282</f>
        <v>15750</v>
      </c>
      <c r="K53" s="26"/>
      <c r="L53" s="26"/>
      <c r="M53" s="26">
        <f>+Mensual_Limpia!M52+Mensual_Limpia!M168+Mensual_Limpia!M282</f>
        <v>16000</v>
      </c>
      <c r="N53" s="26"/>
      <c r="O53" s="26"/>
      <c r="P53" s="26">
        <f>+Mensual_Limpia!P282</f>
        <v>15750</v>
      </c>
      <c r="Q53" s="26"/>
      <c r="R53" s="26"/>
      <c r="S53" s="26">
        <f>+Mensual_Limpia!S282</f>
        <v>16000</v>
      </c>
      <c r="T53" s="26"/>
      <c r="U53" s="166">
        <f t="shared" si="1"/>
        <v>0.50793650793650791</v>
      </c>
    </row>
    <row r="54" spans="1:21">
      <c r="A54" s="23"/>
      <c r="B54" s="494" t="s">
        <v>72</v>
      </c>
      <c r="C54" s="495"/>
      <c r="D54" s="495"/>
      <c r="E54" s="495"/>
      <c r="F54" s="496"/>
      <c r="G54" s="478">
        <v>6000</v>
      </c>
      <c r="H54" s="479"/>
      <c r="I54" s="26"/>
      <c r="J54" s="26">
        <f>+Mensual_Limpia!J53+Mensual_Limpia!J169+Mensual_Limpia!J283</f>
        <v>0</v>
      </c>
      <c r="K54" s="26"/>
      <c r="L54" s="26"/>
      <c r="M54" s="26">
        <f>+Mensual_Limpia!M53+Mensual_Limpia!M169+Mensual_Limpia!M283</f>
        <v>0</v>
      </c>
      <c r="N54" s="26"/>
      <c r="O54" s="26"/>
      <c r="P54" s="26">
        <f>+Mensual_Limpia!P283</f>
        <v>0</v>
      </c>
      <c r="Q54" s="26"/>
      <c r="R54" s="26"/>
      <c r="S54" s="26">
        <f>+Mensual_Limpia!S283</f>
        <v>0</v>
      </c>
      <c r="T54" s="26"/>
      <c r="U54" s="166">
        <f t="shared" si="1"/>
        <v>0</v>
      </c>
    </row>
    <row r="55" spans="1:21">
      <c r="A55" s="23"/>
      <c r="B55" s="494" t="s">
        <v>73</v>
      </c>
      <c r="C55" s="495"/>
      <c r="D55" s="495"/>
      <c r="E55" s="495"/>
      <c r="F55" s="496"/>
      <c r="G55" s="478">
        <v>12000</v>
      </c>
      <c r="H55" s="479"/>
      <c r="I55" s="26"/>
      <c r="J55" s="26">
        <f>+Mensual_Limpia!J54+Mensual_Limpia!J170+Mensual_Limpia!J284</f>
        <v>3000</v>
      </c>
      <c r="K55" s="26"/>
      <c r="L55" s="26"/>
      <c r="M55" s="26">
        <f>+Mensual_Limpia!M54+Mensual_Limpia!M170+Mensual_Limpia!M284</f>
        <v>5000</v>
      </c>
      <c r="N55" s="26"/>
      <c r="O55" s="26"/>
      <c r="P55" s="26">
        <f>+Mensual_Limpia!P284</f>
        <v>3000</v>
      </c>
      <c r="Q55" s="26"/>
      <c r="R55" s="26"/>
      <c r="S55" s="26">
        <f>+Mensual_Limpia!S284</f>
        <v>5000</v>
      </c>
      <c r="T55" s="26"/>
      <c r="U55" s="166">
        <f t="shared" si="1"/>
        <v>0.41666666666666669</v>
      </c>
    </row>
    <row r="56" spans="1:21">
      <c r="A56" s="23"/>
      <c r="B56" s="494" t="s">
        <v>65</v>
      </c>
      <c r="C56" s="495"/>
      <c r="D56" s="495"/>
      <c r="E56" s="495"/>
      <c r="F56" s="496"/>
      <c r="G56" s="478">
        <v>6200</v>
      </c>
      <c r="H56" s="479"/>
      <c r="I56" s="26"/>
      <c r="J56" s="26">
        <f>+Mensual_Limpia!J55+Mensual_Limpia!J171+Mensual_Limpia!J285</f>
        <v>0</v>
      </c>
      <c r="K56" s="26"/>
      <c r="L56" s="26"/>
      <c r="M56" s="26">
        <f>+Mensual_Limpia!M55+Mensual_Limpia!M171+Mensual_Limpia!M285</f>
        <v>0</v>
      </c>
      <c r="N56" s="26"/>
      <c r="O56" s="26"/>
      <c r="P56" s="26">
        <f>+Mensual_Limpia!P285</f>
        <v>0</v>
      </c>
      <c r="Q56" s="26"/>
      <c r="R56" s="26"/>
      <c r="S56" s="26">
        <f>+Mensual_Limpia!S285</f>
        <v>0</v>
      </c>
      <c r="T56" s="26"/>
      <c r="U56" s="166">
        <f t="shared" si="1"/>
        <v>0</v>
      </c>
    </row>
    <row r="57" spans="1:21">
      <c r="A57" s="23"/>
      <c r="B57" s="494" t="s">
        <v>74</v>
      </c>
      <c r="C57" s="495"/>
      <c r="D57" s="495"/>
      <c r="E57" s="495"/>
      <c r="F57" s="496"/>
      <c r="G57" s="478">
        <v>6000</v>
      </c>
      <c r="H57" s="479"/>
      <c r="I57" s="26"/>
      <c r="J57" s="26">
        <f>+Mensual_Limpia!J56+Mensual_Limpia!J172+Mensual_Limpia!J286</f>
        <v>1500</v>
      </c>
      <c r="K57" s="26"/>
      <c r="L57" s="26"/>
      <c r="M57" s="26">
        <f>+Mensual_Limpia!M56+Mensual_Limpia!M172+Mensual_Limpia!M286</f>
        <v>1119.69</v>
      </c>
      <c r="N57" s="26"/>
      <c r="O57" s="26"/>
      <c r="P57" s="26">
        <f>+Mensual_Limpia!P286</f>
        <v>1500</v>
      </c>
      <c r="Q57" s="26"/>
      <c r="R57" s="26"/>
      <c r="S57" s="26">
        <f>+Mensual_Limpia!S286</f>
        <v>1119.69</v>
      </c>
      <c r="T57" s="26"/>
      <c r="U57" s="166">
        <f t="shared" si="1"/>
        <v>0.186615</v>
      </c>
    </row>
    <row r="58" spans="1:21">
      <c r="A58" s="23"/>
      <c r="B58" s="494" t="s">
        <v>66</v>
      </c>
      <c r="C58" s="495"/>
      <c r="D58" s="495"/>
      <c r="E58" s="495"/>
      <c r="F58" s="496"/>
      <c r="G58" s="478">
        <v>24000</v>
      </c>
      <c r="H58" s="479"/>
      <c r="I58" s="26"/>
      <c r="J58" s="26">
        <f>+Mensual_Limpia!J57+Mensual_Limpia!J173+Mensual_Limpia!J287</f>
        <v>0</v>
      </c>
      <c r="K58" s="26"/>
      <c r="L58" s="26"/>
      <c r="M58" s="26">
        <f>+Mensual_Limpia!M57+Mensual_Limpia!M173+Mensual_Limpia!M287</f>
        <v>0</v>
      </c>
      <c r="N58" s="26"/>
      <c r="O58" s="26"/>
      <c r="P58" s="26">
        <f>+Mensual_Limpia!P287</f>
        <v>0</v>
      </c>
      <c r="Q58" s="26"/>
      <c r="R58" s="26"/>
      <c r="S58" s="26">
        <f>+Mensual_Limpia!S287</f>
        <v>0</v>
      </c>
      <c r="T58" s="26"/>
      <c r="U58" s="166">
        <f t="shared" si="1"/>
        <v>0</v>
      </c>
    </row>
    <row r="59" spans="1:21">
      <c r="A59" s="23"/>
      <c r="B59" s="494" t="s">
        <v>75</v>
      </c>
      <c r="C59" s="495"/>
      <c r="D59" s="495"/>
      <c r="E59" s="495"/>
      <c r="F59" s="496"/>
      <c r="G59" s="478">
        <v>12000</v>
      </c>
      <c r="H59" s="479"/>
      <c r="I59" s="26"/>
      <c r="J59" s="26">
        <f>+Mensual_Limpia!J58+Mensual_Limpia!J174+Mensual_Limpia!J288</f>
        <v>3000</v>
      </c>
      <c r="K59" s="26"/>
      <c r="L59" s="26"/>
      <c r="M59" s="26">
        <f>+Mensual_Limpia!M58+Mensual_Limpia!M174+Mensual_Limpia!M288</f>
        <v>0</v>
      </c>
      <c r="N59" s="26"/>
      <c r="O59" s="26"/>
      <c r="P59" s="26">
        <f>+Mensual_Limpia!P288</f>
        <v>3000</v>
      </c>
      <c r="Q59" s="26"/>
      <c r="R59" s="26"/>
      <c r="S59" s="26">
        <f>+Mensual_Limpia!S288</f>
        <v>0</v>
      </c>
      <c r="T59" s="26"/>
      <c r="U59" s="166">
        <f t="shared" si="1"/>
        <v>0</v>
      </c>
    </row>
    <row r="60" spans="1:21">
      <c r="A60" s="23"/>
      <c r="B60" s="494" t="s">
        <v>76</v>
      </c>
      <c r="C60" s="495"/>
      <c r="D60" s="495"/>
      <c r="E60" s="495"/>
      <c r="F60" s="496"/>
      <c r="G60" s="478">
        <v>8244</v>
      </c>
      <c r="H60" s="479"/>
      <c r="I60" s="26"/>
      <c r="J60" s="26">
        <f>+Mensual_Limpia!J59+Mensual_Limpia!J175+Mensual_Limpia!J289</f>
        <v>2061</v>
      </c>
      <c r="K60" s="26"/>
      <c r="L60" s="26"/>
      <c r="M60" s="26">
        <f>+Mensual_Limpia!M59+Mensual_Limpia!M175+Mensual_Limpia!M289</f>
        <v>519</v>
      </c>
      <c r="N60" s="26"/>
      <c r="O60" s="26"/>
      <c r="P60" s="26">
        <f>+Mensual_Limpia!P289</f>
        <v>2061</v>
      </c>
      <c r="Q60" s="26"/>
      <c r="R60" s="26"/>
      <c r="S60" s="26">
        <f>+Mensual_Limpia!S289</f>
        <v>519</v>
      </c>
      <c r="T60" s="26"/>
      <c r="U60" s="166">
        <f t="shared" si="1"/>
        <v>6.2954876273653565E-2</v>
      </c>
    </row>
    <row r="61" spans="1:21" ht="15.75" thickBot="1">
      <c r="A61" s="23"/>
      <c r="B61" s="494" t="s">
        <v>77</v>
      </c>
      <c r="C61" s="495"/>
      <c r="D61" s="495"/>
      <c r="E61" s="495"/>
      <c r="F61" s="496"/>
      <c r="G61" s="513">
        <v>3600</v>
      </c>
      <c r="H61" s="514"/>
      <c r="I61" s="26"/>
      <c r="J61" s="26">
        <f>+Mensual_Limpia!J60+Mensual_Limpia!J176+Mensual_Limpia!J290</f>
        <v>900</v>
      </c>
      <c r="K61" s="26"/>
      <c r="L61" s="26"/>
      <c r="M61" s="26">
        <f>+Mensual_Limpia!M60+Mensual_Limpia!M176+Mensual_Limpia!M290</f>
        <v>0</v>
      </c>
      <c r="N61" s="26"/>
      <c r="O61" s="26"/>
      <c r="P61" s="26">
        <f>+Mensual_Limpia!P290</f>
        <v>900</v>
      </c>
      <c r="Q61" s="26"/>
      <c r="R61" s="26"/>
      <c r="S61" s="26">
        <f>+Mensual_Limpia!S290</f>
        <v>0</v>
      </c>
      <c r="T61" s="26"/>
      <c r="U61" s="166">
        <f t="shared" si="1"/>
        <v>0</v>
      </c>
    </row>
    <row r="62" spans="1:21" s="239" customFormat="1" ht="15.75" thickBot="1">
      <c r="A62" s="237"/>
      <c r="B62" s="648" t="s">
        <v>53</v>
      </c>
      <c r="C62" s="649"/>
      <c r="D62" s="649"/>
      <c r="E62" s="649"/>
      <c r="F62" s="649"/>
      <c r="G62" s="502">
        <f>SUM(G63:H65)</f>
        <v>626374.5</v>
      </c>
      <c r="H62" s="502"/>
      <c r="I62" s="161"/>
      <c r="J62" s="161">
        <f>SUM(J63:J65)</f>
        <v>0</v>
      </c>
      <c r="K62" s="161"/>
      <c r="L62" s="161"/>
      <c r="M62" s="161">
        <f>SUM(M63:M65)</f>
        <v>0</v>
      </c>
      <c r="N62" s="161"/>
      <c r="O62" s="161"/>
      <c r="P62" s="161">
        <f>SUM(P63:P65)</f>
        <v>0</v>
      </c>
      <c r="Q62" s="161"/>
      <c r="R62" s="161"/>
      <c r="S62" s="161">
        <f>SUM(S63:S65)</f>
        <v>0</v>
      </c>
      <c r="T62" s="147"/>
      <c r="U62" s="238">
        <f t="shared" si="0"/>
        <v>0</v>
      </c>
    </row>
    <row r="63" spans="1:21">
      <c r="A63" s="23"/>
      <c r="B63" s="494" t="s">
        <v>79</v>
      </c>
      <c r="C63" s="495"/>
      <c r="D63" s="495"/>
      <c r="E63" s="495"/>
      <c r="F63" s="496"/>
      <c r="G63" s="492">
        <v>118800</v>
      </c>
      <c r="H63" s="493"/>
      <c r="I63" s="26"/>
      <c r="J63" s="26">
        <f>+Mensual_Limpia!J62+Mensual_Limpia!J178+Mensual_Limpia!J292</f>
        <v>0</v>
      </c>
      <c r="K63" s="26"/>
      <c r="L63" s="26"/>
      <c r="M63" s="26">
        <f>+Mensual_Limpia!M62+Mensual_Limpia!M178+Mensual_Limpia!M292</f>
        <v>0</v>
      </c>
      <c r="N63" s="26"/>
      <c r="O63" s="26"/>
      <c r="P63" s="26">
        <f>+Mensual_Limpia!P292</f>
        <v>0</v>
      </c>
      <c r="Q63" s="26"/>
      <c r="R63" s="26"/>
      <c r="S63" s="26">
        <f>+Mensual_Limpia!S292</f>
        <v>0</v>
      </c>
      <c r="T63" s="26"/>
      <c r="U63" s="166">
        <f t="shared" ref="U63:U65" si="2">+S63/G63</f>
        <v>0</v>
      </c>
    </row>
    <row r="64" spans="1:21" ht="15" customHeight="1">
      <c r="A64" s="23"/>
      <c r="B64" s="494" t="s">
        <v>80</v>
      </c>
      <c r="C64" s="495"/>
      <c r="D64" s="495"/>
      <c r="E64" s="495"/>
      <c r="F64" s="496"/>
      <c r="G64" s="478">
        <v>414774.5</v>
      </c>
      <c r="H64" s="479"/>
      <c r="I64" s="26"/>
      <c r="J64" s="26">
        <f>+Mensual_Limpia!J63+Mensual_Limpia!J179+Mensual_Limpia!J293</f>
        <v>0</v>
      </c>
      <c r="K64" s="26"/>
      <c r="L64" s="26"/>
      <c r="M64" s="26">
        <f>+Mensual_Limpia!M63+Mensual_Limpia!M179+Mensual_Limpia!M293</f>
        <v>0</v>
      </c>
      <c r="N64" s="26"/>
      <c r="O64" s="26"/>
      <c r="P64" s="26">
        <f>+Mensual_Limpia!P293</f>
        <v>0</v>
      </c>
      <c r="Q64" s="26"/>
      <c r="R64" s="26"/>
      <c r="S64" s="26">
        <f>+Mensual_Limpia!S293</f>
        <v>0</v>
      </c>
      <c r="T64" s="26"/>
      <c r="U64" s="166">
        <f t="shared" si="2"/>
        <v>0</v>
      </c>
    </row>
    <row r="65" spans="1:22" ht="15.75" customHeight="1" thickBot="1">
      <c r="A65" s="23"/>
      <c r="B65" s="494" t="s">
        <v>81</v>
      </c>
      <c r="C65" s="495"/>
      <c r="D65" s="495"/>
      <c r="E65" s="495"/>
      <c r="F65" s="496"/>
      <c r="G65" s="513">
        <v>92800</v>
      </c>
      <c r="H65" s="514"/>
      <c r="I65" s="26"/>
      <c r="J65" s="26">
        <f>+Mensual_Limpia!J64+Mensual_Limpia!J180+Mensual_Limpia!J294</f>
        <v>0</v>
      </c>
      <c r="K65" s="26"/>
      <c r="L65" s="26"/>
      <c r="M65" s="26">
        <f>+Mensual_Limpia!M64+Mensual_Limpia!M180+Mensual_Limpia!M294</f>
        <v>0</v>
      </c>
      <c r="N65" s="26"/>
      <c r="O65" s="26"/>
      <c r="P65" s="26">
        <f>+Mensual_Limpia!P294</f>
        <v>0</v>
      </c>
      <c r="Q65" s="26"/>
      <c r="R65" s="26"/>
      <c r="S65" s="26">
        <f>+Mensual_Limpia!S294</f>
        <v>0</v>
      </c>
      <c r="T65" s="26"/>
      <c r="U65" s="166">
        <f t="shared" si="2"/>
        <v>0</v>
      </c>
    </row>
    <row r="66" spans="1:22" s="241" customFormat="1" ht="15.75" customHeight="1" thickBot="1">
      <c r="A66" s="240"/>
      <c r="B66" s="335" t="s">
        <v>31</v>
      </c>
      <c r="C66" s="336"/>
      <c r="D66" s="336"/>
      <c r="E66" s="336"/>
      <c r="F66" s="336"/>
      <c r="G66" s="511">
        <f>SUM(G67:H72)</f>
        <v>458826.5</v>
      </c>
      <c r="H66" s="512"/>
      <c r="I66" s="234"/>
      <c r="J66" s="242">
        <f>SUM(J67:J72)</f>
        <v>55092</v>
      </c>
      <c r="K66" s="234"/>
      <c r="L66" s="234"/>
      <c r="M66" s="242">
        <f>SUM(M67:M72)</f>
        <v>36742.68</v>
      </c>
      <c r="N66" s="234"/>
      <c r="O66" s="234"/>
      <c r="P66" s="242">
        <f>SUM(P67:P72)</f>
        <v>55092</v>
      </c>
      <c r="Q66" s="234"/>
      <c r="R66" s="234"/>
      <c r="S66" s="242">
        <f>SUM(S67:S72)</f>
        <v>36742.68</v>
      </c>
      <c r="T66" s="234"/>
      <c r="U66" s="236">
        <f t="shared" si="0"/>
        <v>8.0079681535395186E-2</v>
      </c>
    </row>
    <row r="67" spans="1:22">
      <c r="A67" s="23"/>
      <c r="B67" s="494" t="s">
        <v>82</v>
      </c>
      <c r="C67" s="495"/>
      <c r="D67" s="495"/>
      <c r="E67" s="495"/>
      <c r="F67" s="496"/>
      <c r="G67" s="492">
        <v>126314.5</v>
      </c>
      <c r="H67" s="493"/>
      <c r="I67" s="26"/>
      <c r="J67" s="26">
        <f>+Mensual_Limpia!J66+Mensual_Limpia!J182+Mensual_Limpia!J296</f>
        <v>0</v>
      </c>
      <c r="K67" s="26"/>
      <c r="L67" s="26"/>
      <c r="M67" s="26">
        <f>+Mensual_Limpia!M66+Mensual_Limpia!M182+Mensual_Limpia!M296</f>
        <v>0</v>
      </c>
      <c r="N67" s="26"/>
      <c r="O67" s="26"/>
      <c r="P67" s="26">
        <f>+Mensual_Limpia!P296</f>
        <v>0</v>
      </c>
      <c r="Q67" s="26"/>
      <c r="R67" s="26"/>
      <c r="S67" s="26">
        <f>+Mensual_Limpia!S296</f>
        <v>0</v>
      </c>
      <c r="T67" s="26"/>
      <c r="U67" s="166">
        <f t="shared" ref="U67:U72" si="3">+S67/G67</f>
        <v>0</v>
      </c>
    </row>
    <row r="68" spans="1:22">
      <c r="A68" s="23"/>
      <c r="B68" s="494" t="s">
        <v>83</v>
      </c>
      <c r="C68" s="495"/>
      <c r="D68" s="495"/>
      <c r="E68" s="495"/>
      <c r="F68" s="496"/>
      <c r="G68" s="478">
        <v>149500</v>
      </c>
      <c r="H68" s="479"/>
      <c r="I68" s="26"/>
      <c r="J68" s="26">
        <f>+Mensual_Limpia!J67+Mensual_Limpia!J183+Mensual_Limpia!J297</f>
        <v>34500</v>
      </c>
      <c r="K68" s="26"/>
      <c r="L68" s="26"/>
      <c r="M68" s="26">
        <f>+Mensual_Limpia!M67+Mensual_Limpia!M183+Mensual_Limpia!M297</f>
        <v>31699.96</v>
      </c>
      <c r="N68" s="26"/>
      <c r="O68" s="26"/>
      <c r="P68" s="26">
        <f>+Mensual_Limpia!P297</f>
        <v>34500</v>
      </c>
      <c r="Q68" s="26"/>
      <c r="R68" s="26"/>
      <c r="S68" s="26">
        <f>+Mensual_Limpia!S297</f>
        <v>31699.96</v>
      </c>
      <c r="T68" s="26"/>
      <c r="U68" s="166">
        <f t="shared" si="3"/>
        <v>0.21203986622073578</v>
      </c>
    </row>
    <row r="69" spans="1:22">
      <c r="A69" s="23"/>
      <c r="B69" s="494" t="s">
        <v>84</v>
      </c>
      <c r="C69" s="495"/>
      <c r="D69" s="495"/>
      <c r="E69" s="495"/>
      <c r="F69" s="496"/>
      <c r="G69" s="478">
        <v>89232</v>
      </c>
      <c r="H69" s="479"/>
      <c r="I69" s="26"/>
      <c r="J69" s="26">
        <f>+Mensual_Limpia!J68+Mensual_Limpia!J184+Mensual_Limpia!J298</f>
        <v>20592</v>
      </c>
      <c r="K69" s="26"/>
      <c r="L69" s="26"/>
      <c r="M69" s="26">
        <f>+Mensual_Limpia!M68+Mensual_Limpia!M184+Mensual_Limpia!M298</f>
        <v>5042.72</v>
      </c>
      <c r="N69" s="26"/>
      <c r="O69" s="26"/>
      <c r="P69" s="26">
        <f>+Mensual_Limpia!P298</f>
        <v>20592</v>
      </c>
      <c r="Q69" s="26"/>
      <c r="R69" s="26"/>
      <c r="S69" s="26">
        <f>+Mensual_Limpia!S298</f>
        <v>5042.72</v>
      </c>
      <c r="T69" s="26"/>
      <c r="U69" s="166">
        <f t="shared" si="3"/>
        <v>5.6512461897077287E-2</v>
      </c>
    </row>
    <row r="70" spans="1:22">
      <c r="A70" s="23"/>
      <c r="B70" s="494" t="s">
        <v>85</v>
      </c>
      <c r="C70" s="495"/>
      <c r="D70" s="495"/>
      <c r="E70" s="495"/>
      <c r="F70" s="496"/>
      <c r="G70" s="478">
        <v>34500</v>
      </c>
      <c r="H70" s="479"/>
      <c r="I70" s="26"/>
      <c r="J70" s="26">
        <f>+Mensual_Limpia!J69+Mensual_Limpia!J185+Mensual_Limpia!J299</f>
        <v>0</v>
      </c>
      <c r="K70" s="26"/>
      <c r="L70" s="26"/>
      <c r="M70" s="26">
        <f>+Mensual_Limpia!M69+Mensual_Limpia!M185+Mensual_Limpia!M299</f>
        <v>0</v>
      </c>
      <c r="N70" s="26"/>
      <c r="O70" s="26"/>
      <c r="P70" s="26">
        <f>+Mensual_Limpia!P299</f>
        <v>0</v>
      </c>
      <c r="Q70" s="26"/>
      <c r="R70" s="26"/>
      <c r="S70" s="26">
        <f>+Mensual_Limpia!S299</f>
        <v>0</v>
      </c>
      <c r="T70" s="26"/>
      <c r="U70" s="166">
        <f t="shared" si="3"/>
        <v>0</v>
      </c>
    </row>
    <row r="71" spans="1:22">
      <c r="A71" s="23"/>
      <c r="B71" s="494" t="s">
        <v>86</v>
      </c>
      <c r="C71" s="495"/>
      <c r="D71" s="495"/>
      <c r="E71" s="495"/>
      <c r="F71" s="496"/>
      <c r="G71" s="478">
        <v>14820</v>
      </c>
      <c r="H71" s="479"/>
      <c r="I71" s="26"/>
      <c r="J71" s="26">
        <f>+Mensual_Limpia!J70+Mensual_Limpia!J186+Mensual_Limpia!J300</f>
        <v>0</v>
      </c>
      <c r="K71" s="26"/>
      <c r="L71" s="26"/>
      <c r="M71" s="26">
        <f>+Mensual_Limpia!M70+Mensual_Limpia!M186+Mensual_Limpia!M300</f>
        <v>0</v>
      </c>
      <c r="N71" s="26"/>
      <c r="O71" s="26"/>
      <c r="P71" s="26">
        <f>+Mensual_Limpia!P300</f>
        <v>0</v>
      </c>
      <c r="Q71" s="26"/>
      <c r="R71" s="26"/>
      <c r="S71" s="26">
        <f>+Mensual_Limpia!S300</f>
        <v>0</v>
      </c>
      <c r="T71" s="26"/>
      <c r="U71" s="166">
        <f t="shared" si="3"/>
        <v>0</v>
      </c>
    </row>
    <row r="72" spans="1:22" ht="15.75" thickBot="1">
      <c r="A72" s="23"/>
      <c r="B72" s="494" t="s">
        <v>87</v>
      </c>
      <c r="C72" s="495"/>
      <c r="D72" s="495"/>
      <c r="E72" s="495"/>
      <c r="F72" s="496"/>
      <c r="G72" s="478">
        <v>44460</v>
      </c>
      <c r="H72" s="479"/>
      <c r="I72" s="26"/>
      <c r="J72" s="26">
        <f>+Mensual_Limpia!J71+Mensual_Limpia!J187+Mensual_Limpia!J301</f>
        <v>0</v>
      </c>
      <c r="K72" s="26"/>
      <c r="L72" s="26"/>
      <c r="M72" s="26">
        <f>+Mensual_Limpia!M71+Mensual_Limpia!M187+Mensual_Limpia!M301</f>
        <v>0</v>
      </c>
      <c r="N72" s="26"/>
      <c r="O72" s="26"/>
      <c r="P72" s="26">
        <f>+Mensual_Limpia!P301</f>
        <v>0</v>
      </c>
      <c r="Q72" s="26"/>
      <c r="R72" s="26"/>
      <c r="S72" s="26">
        <f>+Mensual_Limpia!S301</f>
        <v>0</v>
      </c>
      <c r="T72" s="26"/>
      <c r="U72" s="166">
        <f t="shared" si="3"/>
        <v>0</v>
      </c>
    </row>
    <row r="73" spans="1:22" s="244" customFormat="1" ht="12.75" thickBot="1">
      <c r="A73" s="243"/>
      <c r="B73" s="343" t="s">
        <v>22</v>
      </c>
      <c r="C73" s="344"/>
      <c r="D73" s="344"/>
      <c r="E73" s="344"/>
      <c r="F73" s="345"/>
      <c r="G73" s="346">
        <f>+G48+G62+G66</f>
        <v>1344927.5</v>
      </c>
      <c r="H73" s="347"/>
      <c r="I73" s="171"/>
      <c r="J73" s="171">
        <f>+J48+J62+J66</f>
        <v>130076.4</v>
      </c>
      <c r="K73" s="171"/>
      <c r="L73" s="171"/>
      <c r="M73" s="171">
        <f>+M48+M62+M66</f>
        <v>64381.369999999995</v>
      </c>
      <c r="N73" s="171"/>
      <c r="O73" s="171"/>
      <c r="P73" s="171">
        <f>+P48+P62+P66</f>
        <v>130076.4</v>
      </c>
      <c r="Q73" s="171"/>
      <c r="R73" s="171"/>
      <c r="S73" s="171">
        <f>+S48+S62+S66</f>
        <v>64381.369999999995</v>
      </c>
      <c r="T73" s="147"/>
      <c r="U73" s="170">
        <f t="shared" si="0"/>
        <v>4.7869769931836469E-2</v>
      </c>
    </row>
    <row r="74" spans="1:22" ht="15.75" thickBot="1">
      <c r="C74" s="27"/>
      <c r="I74" s="28"/>
      <c r="J74" s="155"/>
      <c r="L74" s="28"/>
      <c r="N74" s="28"/>
      <c r="U74" s="28"/>
    </row>
    <row r="75" spans="1:22" ht="15.75" thickBot="1">
      <c r="B75" s="311" t="s">
        <v>32</v>
      </c>
      <c r="C75" s="312"/>
      <c r="D75" s="312"/>
      <c r="E75" s="312"/>
      <c r="F75" s="312"/>
      <c r="G75" s="312"/>
      <c r="H75" s="312"/>
      <c r="I75" s="312"/>
      <c r="J75" s="312"/>
      <c r="K75" s="312"/>
      <c r="L75" s="312"/>
      <c r="M75" s="312"/>
      <c r="N75" s="312"/>
      <c r="O75" s="312"/>
      <c r="P75" s="312"/>
      <c r="Q75" s="312"/>
      <c r="R75" s="312"/>
      <c r="S75" s="312"/>
      <c r="T75" s="312"/>
      <c r="U75" s="312"/>
      <c r="V75" s="29"/>
    </row>
    <row r="76" spans="1:22" ht="15.75" customHeight="1" thickBot="1">
      <c r="B76" s="314"/>
      <c r="C76" s="315"/>
      <c r="D76" s="318" t="s">
        <v>16</v>
      </c>
      <c r="E76" s="319"/>
      <c r="F76" s="319"/>
      <c r="G76" s="319"/>
      <c r="H76" s="319"/>
      <c r="I76" s="320"/>
      <c r="J76" s="698" t="s">
        <v>112</v>
      </c>
      <c r="K76" s="699"/>
      <c r="L76" s="699"/>
      <c r="M76" s="699"/>
      <c r="N76" s="699"/>
      <c r="O76" s="699"/>
      <c r="P76" s="698" t="s">
        <v>113</v>
      </c>
      <c r="Q76" s="699"/>
      <c r="R76" s="699"/>
      <c r="S76" s="699"/>
      <c r="T76" s="699"/>
      <c r="U76" s="699"/>
    </row>
    <row r="77" spans="1:22" ht="15.75" thickBot="1">
      <c r="B77" s="316"/>
      <c r="C77" s="317"/>
      <c r="D77" s="321" t="s">
        <v>27</v>
      </c>
      <c r="E77" s="322"/>
      <c r="F77" s="322" t="s">
        <v>28</v>
      </c>
      <c r="G77" s="322"/>
      <c r="H77" s="323" t="s">
        <v>29</v>
      </c>
      <c r="I77" s="324"/>
      <c r="J77" s="321" t="s">
        <v>27</v>
      </c>
      <c r="K77" s="322"/>
      <c r="L77" s="322" t="s">
        <v>28</v>
      </c>
      <c r="M77" s="322"/>
      <c r="N77" s="323" t="s">
        <v>29</v>
      </c>
      <c r="O77" s="324"/>
      <c r="P77" s="321" t="s">
        <v>27</v>
      </c>
      <c r="Q77" s="322"/>
      <c r="R77" s="322" t="s">
        <v>28</v>
      </c>
      <c r="S77" s="322"/>
      <c r="T77" s="323" t="s">
        <v>29</v>
      </c>
      <c r="U77" s="324"/>
    </row>
    <row r="78" spans="1:22" ht="26.25" customHeight="1">
      <c r="A78" s="23"/>
      <c r="B78" s="325" t="s">
        <v>34</v>
      </c>
      <c r="C78" s="326"/>
      <c r="D78" s="327"/>
      <c r="E78" s="328"/>
      <c r="F78" s="328">
        <f>+G48+G62</f>
        <v>886101</v>
      </c>
      <c r="G78" s="328"/>
      <c r="H78" s="328"/>
      <c r="I78" s="329"/>
      <c r="J78" s="327"/>
      <c r="K78" s="328"/>
      <c r="L78" s="328">
        <f>+M48+M62</f>
        <v>27638.69</v>
      </c>
      <c r="M78" s="328"/>
      <c r="N78" s="328"/>
      <c r="O78" s="329"/>
      <c r="P78" s="327"/>
      <c r="Q78" s="328"/>
      <c r="R78" s="328">
        <f>+S48+S62</f>
        <v>27638.69</v>
      </c>
      <c r="S78" s="328"/>
      <c r="T78" s="328"/>
      <c r="U78" s="329"/>
    </row>
    <row r="79" spans="1:22" ht="26.25" customHeight="1" thickBot="1">
      <c r="A79" s="4"/>
      <c r="B79" s="303" t="s">
        <v>35</v>
      </c>
      <c r="C79" s="304"/>
      <c r="D79" s="305"/>
      <c r="E79" s="306"/>
      <c r="F79" s="306">
        <f>+G66</f>
        <v>458826.5</v>
      </c>
      <c r="G79" s="306"/>
      <c r="H79" s="306"/>
      <c r="I79" s="307"/>
      <c r="J79" s="305"/>
      <c r="K79" s="306"/>
      <c r="L79" s="306">
        <f>+M66</f>
        <v>36742.68</v>
      </c>
      <c r="M79" s="306"/>
      <c r="N79" s="306"/>
      <c r="O79" s="307"/>
      <c r="P79" s="305"/>
      <c r="Q79" s="306"/>
      <c r="R79" s="306">
        <f>+S66</f>
        <v>36742.68</v>
      </c>
      <c r="S79" s="306"/>
      <c r="T79" s="306"/>
      <c r="U79" s="307"/>
    </row>
    <row r="80" spans="1:22" ht="15.75" thickBot="1">
      <c r="A80" s="23"/>
      <c r="B80" s="31" t="s">
        <v>22</v>
      </c>
      <c r="C80" s="32"/>
      <c r="D80" s="692"/>
      <c r="E80" s="693"/>
      <c r="F80" s="309">
        <f>SUM(F78:F79)</f>
        <v>1344927.5</v>
      </c>
      <c r="G80" s="309"/>
      <c r="H80" s="309"/>
      <c r="I80" s="310"/>
      <c r="J80" s="308"/>
      <c r="K80" s="309"/>
      <c r="L80" s="309">
        <f>SUM(L78:L79)</f>
        <v>64381.369999999995</v>
      </c>
      <c r="M80" s="309"/>
      <c r="N80" s="309"/>
      <c r="O80" s="310"/>
      <c r="P80" s="308"/>
      <c r="Q80" s="309"/>
      <c r="R80" s="309">
        <f>SUM(R78:R79)</f>
        <v>64381.369999999995</v>
      </c>
      <c r="S80" s="309"/>
      <c r="T80" s="309"/>
      <c r="U80" s="310"/>
    </row>
    <row r="81" spans="1:21">
      <c r="A81" s="23"/>
      <c r="B81" s="66"/>
      <c r="C81" s="66"/>
      <c r="D81" s="66"/>
      <c r="E81" s="66"/>
      <c r="F81" s="64"/>
      <c r="G81" s="64"/>
      <c r="H81" s="60"/>
      <c r="I81" s="60"/>
      <c r="J81" s="64"/>
      <c r="K81" s="64"/>
      <c r="L81" s="64"/>
      <c r="M81" s="60"/>
      <c r="N81" s="64"/>
      <c r="O81" s="60"/>
      <c r="P81" s="60"/>
      <c r="Q81" s="64"/>
      <c r="R81" s="23"/>
      <c r="S81" s="23"/>
      <c r="T81" s="23"/>
      <c r="U81" s="23"/>
    </row>
    <row r="82" spans="1:21" ht="15.75" thickBot="1">
      <c r="A82" s="23"/>
      <c r="B82" s="66"/>
      <c r="C82" s="66"/>
      <c r="D82" s="66"/>
      <c r="E82" s="66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23"/>
      <c r="S82" s="23"/>
      <c r="T82" s="23"/>
      <c r="U82" s="23"/>
    </row>
    <row r="83" spans="1:21" ht="15.75" thickBot="1">
      <c r="B83" s="480" t="s">
        <v>36</v>
      </c>
      <c r="C83" s="481"/>
      <c r="D83" s="481"/>
      <c r="E83" s="316"/>
      <c r="F83" s="482"/>
      <c r="G83" s="482"/>
      <c r="H83" s="482"/>
      <c r="I83" s="482"/>
      <c r="J83" s="482"/>
      <c r="K83" s="482"/>
      <c r="L83" s="482"/>
      <c r="M83" s="482"/>
      <c r="N83" s="482"/>
      <c r="O83" s="482"/>
      <c r="P83" s="482"/>
      <c r="Q83" s="482"/>
      <c r="R83" s="482"/>
      <c r="S83" s="482"/>
      <c r="T83" s="482"/>
      <c r="U83" s="482"/>
    </row>
    <row r="84" spans="1:21">
      <c r="B84" s="483"/>
      <c r="C84" s="484"/>
      <c r="D84" s="484"/>
      <c r="E84" s="484"/>
      <c r="F84" s="484"/>
      <c r="G84" s="484"/>
      <c r="H84" s="484"/>
      <c r="I84" s="484"/>
      <c r="J84" s="484"/>
      <c r="K84" s="484"/>
      <c r="L84" s="484"/>
      <c r="M84" s="484"/>
      <c r="N84" s="484"/>
      <c r="O84" s="484"/>
      <c r="P84" s="484"/>
      <c r="Q84" s="484"/>
      <c r="R84" s="484"/>
      <c r="S84" s="484"/>
      <c r="T84" s="484"/>
      <c r="U84" s="485"/>
    </row>
    <row r="85" spans="1:21">
      <c r="B85" s="486"/>
      <c r="C85" s="487"/>
      <c r="D85" s="487"/>
      <c r="E85" s="487"/>
      <c r="F85" s="487"/>
      <c r="G85" s="487"/>
      <c r="H85" s="487"/>
      <c r="I85" s="487"/>
      <c r="J85" s="487"/>
      <c r="K85" s="487"/>
      <c r="L85" s="487"/>
      <c r="M85" s="487"/>
      <c r="N85" s="487"/>
      <c r="O85" s="487"/>
      <c r="P85" s="487"/>
      <c r="Q85" s="487"/>
      <c r="R85" s="487"/>
      <c r="S85" s="487"/>
      <c r="T85" s="487"/>
      <c r="U85" s="488"/>
    </row>
    <row r="86" spans="1:21">
      <c r="B86" s="486"/>
      <c r="C86" s="487"/>
      <c r="D86" s="487"/>
      <c r="E86" s="487"/>
      <c r="F86" s="487"/>
      <c r="G86" s="487"/>
      <c r="H86" s="487"/>
      <c r="I86" s="487"/>
      <c r="J86" s="487"/>
      <c r="K86" s="487"/>
      <c r="L86" s="487"/>
      <c r="M86" s="487"/>
      <c r="N86" s="487"/>
      <c r="O86" s="487"/>
      <c r="P86" s="487"/>
      <c r="Q86" s="487"/>
      <c r="R86" s="487"/>
      <c r="S86" s="487"/>
      <c r="T86" s="487"/>
      <c r="U86" s="488"/>
    </row>
    <row r="87" spans="1:21">
      <c r="B87" s="486"/>
      <c r="C87" s="487"/>
      <c r="D87" s="487"/>
      <c r="E87" s="487"/>
      <c r="F87" s="487"/>
      <c r="G87" s="487"/>
      <c r="H87" s="487"/>
      <c r="I87" s="487"/>
      <c r="J87" s="487"/>
      <c r="K87" s="487"/>
      <c r="L87" s="487"/>
      <c r="M87" s="487"/>
      <c r="N87" s="487"/>
      <c r="O87" s="487"/>
      <c r="P87" s="487"/>
      <c r="Q87" s="487"/>
      <c r="R87" s="487"/>
      <c r="S87" s="487"/>
      <c r="T87" s="487"/>
      <c r="U87" s="488"/>
    </row>
    <row r="88" spans="1:21">
      <c r="B88" s="486"/>
      <c r="C88" s="487"/>
      <c r="D88" s="487"/>
      <c r="E88" s="487"/>
      <c r="F88" s="487"/>
      <c r="G88" s="487"/>
      <c r="H88" s="487"/>
      <c r="I88" s="487"/>
      <c r="J88" s="487"/>
      <c r="K88" s="487"/>
      <c r="L88" s="487"/>
      <c r="M88" s="487"/>
      <c r="N88" s="487"/>
      <c r="O88" s="487"/>
      <c r="P88" s="487"/>
      <c r="Q88" s="487"/>
      <c r="R88" s="487"/>
      <c r="S88" s="487"/>
      <c r="T88" s="487"/>
      <c r="U88" s="488"/>
    </row>
    <row r="89" spans="1:21">
      <c r="B89" s="486"/>
      <c r="C89" s="487"/>
      <c r="D89" s="487"/>
      <c r="E89" s="487"/>
      <c r="F89" s="487"/>
      <c r="G89" s="487"/>
      <c r="H89" s="487"/>
      <c r="I89" s="487"/>
      <c r="J89" s="487"/>
      <c r="K89" s="487"/>
      <c r="L89" s="487"/>
      <c r="M89" s="487"/>
      <c r="N89" s="487"/>
      <c r="O89" s="487"/>
      <c r="P89" s="487"/>
      <c r="Q89" s="487"/>
      <c r="R89" s="487"/>
      <c r="S89" s="487"/>
      <c r="T89" s="487"/>
      <c r="U89" s="488"/>
    </row>
    <row r="90" spans="1:21" ht="15.75" thickBot="1">
      <c r="B90" s="489"/>
      <c r="C90" s="490"/>
      <c r="D90" s="490"/>
      <c r="E90" s="490"/>
      <c r="F90" s="490"/>
      <c r="G90" s="490"/>
      <c r="H90" s="490"/>
      <c r="I90" s="490"/>
      <c r="J90" s="490"/>
      <c r="K90" s="490"/>
      <c r="L90" s="490"/>
      <c r="M90" s="490"/>
      <c r="N90" s="490"/>
      <c r="O90" s="490"/>
      <c r="P90" s="490"/>
      <c r="Q90" s="490"/>
      <c r="R90" s="490"/>
      <c r="S90" s="490"/>
      <c r="T90" s="490"/>
      <c r="U90" s="491"/>
    </row>
    <row r="91" spans="1:21">
      <c r="B91" s="23"/>
    </row>
    <row r="92" spans="1:21">
      <c r="B92" s="23"/>
    </row>
    <row r="93" spans="1:21">
      <c r="B93" s="23"/>
    </row>
    <row r="94" spans="1:21" ht="15.75" customHeight="1">
      <c r="B94" s="23"/>
      <c r="G94" s="35"/>
      <c r="H94" s="35"/>
      <c r="N94" s="35"/>
      <c r="P94" s="35"/>
    </row>
    <row r="95" spans="1:21" ht="15.75" customHeight="1">
      <c r="H95" s="36"/>
      <c r="I95" s="626" t="s">
        <v>37</v>
      </c>
      <c r="J95" s="626"/>
      <c r="K95" s="626"/>
      <c r="L95" s="626"/>
      <c r="M95" s="626"/>
      <c r="N95" s="626"/>
      <c r="Q95" s="626" t="s">
        <v>38</v>
      </c>
      <c r="R95" s="626"/>
      <c r="S95" s="626"/>
      <c r="T95" s="626"/>
      <c r="U95" s="626"/>
    </row>
    <row r="96" spans="1:21" ht="15.75" customHeight="1">
      <c r="B96" s="642" t="s">
        <v>39</v>
      </c>
      <c r="C96" s="642"/>
      <c r="D96" s="642"/>
      <c r="E96" s="642"/>
      <c r="F96" s="642"/>
      <c r="G96" s="37"/>
      <c r="H96" s="37"/>
      <c r="I96" s="627"/>
      <c r="J96" s="627"/>
      <c r="K96" s="627"/>
      <c r="L96" s="627"/>
      <c r="M96" s="627"/>
      <c r="N96" s="627"/>
      <c r="O96" s="37"/>
      <c r="P96" s="37"/>
      <c r="Q96" s="629" t="s">
        <v>1</v>
      </c>
      <c r="R96" s="629"/>
      <c r="S96" s="629"/>
      <c r="T96" s="629"/>
      <c r="U96" s="629"/>
    </row>
    <row r="97" spans="2:21" ht="15.75" customHeight="1">
      <c r="B97" s="629"/>
      <c r="C97" s="629"/>
      <c r="D97" s="629"/>
      <c r="E97" s="629"/>
      <c r="F97" s="629"/>
      <c r="G97" s="137"/>
      <c r="H97" s="137"/>
      <c r="I97" s="627"/>
      <c r="J97" s="627"/>
      <c r="K97" s="627"/>
      <c r="L97" s="627"/>
      <c r="M97" s="627"/>
      <c r="N97" s="627"/>
      <c r="O97" s="137"/>
      <c r="P97" s="137"/>
      <c r="Q97" s="629"/>
      <c r="R97" s="629"/>
      <c r="S97" s="629"/>
      <c r="T97" s="629"/>
      <c r="U97" s="629"/>
    </row>
    <row r="98" spans="2:21" ht="15.75" customHeight="1">
      <c r="B98" s="629"/>
      <c r="C98" s="629"/>
      <c r="D98" s="629"/>
      <c r="E98" s="629"/>
      <c r="F98" s="629"/>
      <c r="G98" s="137"/>
      <c r="H98" s="137"/>
      <c r="I98" s="627"/>
      <c r="J98" s="627"/>
      <c r="K98" s="627"/>
      <c r="L98" s="627"/>
      <c r="M98" s="627"/>
      <c r="N98" s="627"/>
      <c r="O98" s="137"/>
      <c r="P98" s="137"/>
      <c r="Q98" s="629"/>
      <c r="R98" s="629"/>
      <c r="S98" s="629"/>
      <c r="T98" s="629"/>
      <c r="U98" s="629"/>
    </row>
    <row r="99" spans="2:21" ht="15.75" customHeight="1">
      <c r="B99" s="629"/>
      <c r="C99" s="629"/>
      <c r="D99" s="629"/>
      <c r="E99" s="629"/>
      <c r="F99" s="629"/>
      <c r="G99" s="137"/>
      <c r="H99" s="137"/>
      <c r="I99" s="627"/>
      <c r="J99" s="627"/>
      <c r="K99" s="627"/>
      <c r="L99" s="627"/>
      <c r="M99" s="627"/>
      <c r="N99" s="627"/>
      <c r="O99" s="137"/>
      <c r="P99" s="137"/>
      <c r="Q99" s="629"/>
      <c r="R99" s="629"/>
      <c r="S99" s="629"/>
      <c r="T99" s="629"/>
      <c r="U99" s="629"/>
    </row>
    <row r="100" spans="2:21" ht="15.75" customHeight="1" thickBot="1">
      <c r="B100" s="482"/>
      <c r="C100" s="482"/>
      <c r="D100" s="482"/>
      <c r="E100" s="482"/>
      <c r="F100" s="482"/>
      <c r="I100" s="628"/>
      <c r="J100" s="628"/>
      <c r="K100" s="628"/>
      <c r="L100" s="628"/>
      <c r="M100" s="628"/>
      <c r="N100" s="628"/>
      <c r="Q100" s="482"/>
      <c r="R100" s="482"/>
      <c r="S100" s="482"/>
      <c r="T100" s="482"/>
      <c r="U100" s="482"/>
    </row>
    <row r="101" spans="2:21" ht="15.75" customHeight="1">
      <c r="B101" s="630" t="s">
        <v>88</v>
      </c>
      <c r="C101" s="630"/>
      <c r="D101" s="630"/>
      <c r="E101" s="630"/>
      <c r="F101" s="630"/>
      <c r="I101" s="630" t="s">
        <v>89</v>
      </c>
      <c r="J101" s="630"/>
      <c r="K101" s="630"/>
      <c r="L101" s="630"/>
      <c r="M101" s="630"/>
      <c r="N101" s="630"/>
      <c r="Q101" s="631" t="s">
        <v>90</v>
      </c>
      <c r="R101" s="631"/>
      <c r="S101" s="631"/>
      <c r="T101" s="631"/>
      <c r="U101" s="631"/>
    </row>
    <row r="102" spans="2:21" ht="15.75" customHeight="1">
      <c r="B102" s="637" t="s">
        <v>91</v>
      </c>
      <c r="C102" s="637"/>
      <c r="D102" s="637"/>
      <c r="E102" s="637"/>
      <c r="F102" s="637"/>
      <c r="I102" s="632" t="s">
        <v>92</v>
      </c>
      <c r="J102" s="632"/>
      <c r="K102" s="632"/>
      <c r="L102" s="632"/>
      <c r="M102" s="632"/>
      <c r="N102" s="632"/>
      <c r="O102" s="151"/>
      <c r="P102" s="151"/>
      <c r="Q102" s="632" t="s">
        <v>93</v>
      </c>
      <c r="R102" s="632"/>
      <c r="S102" s="632"/>
      <c r="T102" s="632"/>
      <c r="U102" s="632"/>
    </row>
    <row r="103" spans="2:21">
      <c r="B103" s="23"/>
    </row>
    <row r="104" spans="2:21">
      <c r="B104" s="23"/>
      <c r="I104" s="626" t="s">
        <v>41</v>
      </c>
      <c r="J104" s="626"/>
      <c r="K104" s="626"/>
      <c r="L104" s="626"/>
      <c r="M104" s="626"/>
      <c r="N104" s="626"/>
    </row>
    <row r="105" spans="2:21">
      <c r="B105" s="302" t="s">
        <v>118</v>
      </c>
      <c r="C105" s="302"/>
      <c r="D105" s="302"/>
      <c r="E105" s="302"/>
      <c r="F105" s="302"/>
      <c r="I105" s="302" t="s">
        <v>40</v>
      </c>
      <c r="J105" s="302"/>
      <c r="K105" s="302"/>
      <c r="L105" s="302"/>
      <c r="M105" s="302"/>
      <c r="N105" s="302"/>
      <c r="Q105" s="302" t="s">
        <v>42</v>
      </c>
      <c r="R105" s="302"/>
      <c r="S105" s="302"/>
      <c r="T105" s="302"/>
      <c r="U105" s="302"/>
    </row>
    <row r="106" spans="2:21">
      <c r="B106" s="629"/>
      <c r="C106" s="629"/>
      <c r="D106" s="629"/>
      <c r="E106" s="629"/>
      <c r="F106" s="629"/>
      <c r="I106" s="302"/>
      <c r="J106" s="302"/>
      <c r="K106" s="302"/>
      <c r="L106" s="302"/>
      <c r="M106" s="302"/>
      <c r="N106" s="302"/>
      <c r="Q106" s="629"/>
      <c r="R106" s="629"/>
      <c r="S106" s="629"/>
      <c r="T106" s="629"/>
      <c r="U106" s="629"/>
    </row>
    <row r="107" spans="2:21" ht="15.75" customHeight="1">
      <c r="B107" s="629"/>
      <c r="C107" s="629"/>
      <c r="D107" s="629"/>
      <c r="E107" s="629"/>
      <c r="F107" s="629"/>
      <c r="I107" s="302"/>
      <c r="J107" s="302"/>
      <c r="K107" s="302"/>
      <c r="L107" s="302"/>
      <c r="M107" s="302"/>
      <c r="N107" s="302"/>
      <c r="Q107" s="629"/>
      <c r="R107" s="629"/>
      <c r="S107" s="629"/>
      <c r="T107" s="629"/>
      <c r="U107" s="629"/>
    </row>
    <row r="108" spans="2:21">
      <c r="B108" s="629"/>
      <c r="C108" s="629"/>
      <c r="D108" s="629"/>
      <c r="E108" s="629"/>
      <c r="F108" s="629"/>
      <c r="I108" s="302"/>
      <c r="J108" s="302"/>
      <c r="K108" s="302"/>
      <c r="L108" s="302"/>
      <c r="M108" s="302"/>
      <c r="N108" s="302"/>
      <c r="Q108" s="629"/>
      <c r="R108" s="629"/>
      <c r="S108" s="629"/>
      <c r="T108" s="629"/>
      <c r="U108" s="629"/>
    </row>
    <row r="109" spans="2:21" ht="15.75" thickBot="1">
      <c r="B109" s="482"/>
      <c r="C109" s="482"/>
      <c r="D109" s="482"/>
      <c r="E109" s="482"/>
      <c r="F109" s="482"/>
      <c r="G109" s="38"/>
      <c r="H109" s="38"/>
      <c r="I109" s="633"/>
      <c r="J109" s="633"/>
      <c r="K109" s="633"/>
      <c r="L109" s="633"/>
      <c r="M109" s="633"/>
      <c r="N109" s="633"/>
      <c r="O109" s="38"/>
      <c r="P109" s="38"/>
      <c r="Q109" s="482"/>
      <c r="R109" s="482"/>
      <c r="S109" s="482"/>
      <c r="T109" s="482"/>
      <c r="U109" s="482"/>
    </row>
    <row r="110" spans="2:21">
      <c r="B110" s="630" t="s">
        <v>94</v>
      </c>
      <c r="C110" s="630"/>
      <c r="D110" s="630"/>
      <c r="E110" s="630"/>
      <c r="F110" s="630"/>
      <c r="G110" s="152"/>
      <c r="H110" s="152"/>
      <c r="I110" s="630" t="s">
        <v>95</v>
      </c>
      <c r="J110" s="630"/>
      <c r="K110" s="630"/>
      <c r="L110" s="630"/>
      <c r="M110" s="630"/>
      <c r="N110" s="630"/>
      <c r="O110" s="38"/>
      <c r="P110" s="38"/>
      <c r="Q110" s="630" t="s">
        <v>96</v>
      </c>
      <c r="R110" s="630"/>
      <c r="S110" s="630"/>
      <c r="T110" s="630"/>
      <c r="U110" s="630"/>
    </row>
    <row r="111" spans="2:21" ht="36.75" customHeight="1">
      <c r="B111" s="685" t="s">
        <v>97</v>
      </c>
      <c r="C111" s="685"/>
      <c r="D111" s="685"/>
      <c r="E111" s="685"/>
      <c r="F111" s="685"/>
      <c r="I111" s="686" t="s">
        <v>98</v>
      </c>
      <c r="J111" s="686"/>
      <c r="K111" s="686"/>
      <c r="L111" s="686"/>
      <c r="M111" s="686"/>
      <c r="N111" s="686"/>
      <c r="Q111" s="686" t="s">
        <v>99</v>
      </c>
      <c r="R111" s="686"/>
      <c r="S111" s="686"/>
      <c r="T111" s="686"/>
      <c r="U111" s="686"/>
    </row>
    <row r="112" spans="2:21">
      <c r="B112" s="23"/>
    </row>
    <row r="113" spans="2:21">
      <c r="B113" s="23"/>
    </row>
    <row r="114" spans="2:21">
      <c r="B114" s="23"/>
    </row>
    <row r="115" spans="2:21">
      <c r="B115" s="23"/>
    </row>
    <row r="116" spans="2:21">
      <c r="B116" s="23"/>
    </row>
    <row r="117" spans="2:21">
      <c r="H117" s="35"/>
      <c r="I117" s="35"/>
      <c r="O117" s="35"/>
      <c r="Q117" s="35"/>
    </row>
    <row r="122" spans="2:21"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2:21"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2:21"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2:21"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2:21"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2:21" ht="25.5" customHeight="1">
      <c r="B127" s="446" t="s">
        <v>122</v>
      </c>
      <c r="C127" s="446"/>
      <c r="D127" s="446"/>
      <c r="E127" s="446"/>
      <c r="F127" s="446"/>
      <c r="G127" s="446"/>
      <c r="H127" s="446"/>
      <c r="I127" s="446"/>
      <c r="J127" s="446"/>
      <c r="K127" s="446"/>
      <c r="L127" s="446"/>
      <c r="M127" s="446"/>
      <c r="N127" s="446"/>
      <c r="O127" s="446"/>
      <c r="P127" s="446"/>
      <c r="Q127" s="446"/>
      <c r="R127" s="446"/>
      <c r="S127" s="446"/>
      <c r="T127" s="446"/>
      <c r="U127" s="446"/>
    </row>
    <row r="128" spans="2:21">
      <c r="F128" t="s">
        <v>1</v>
      </c>
    </row>
    <row r="129" spans="1:21" ht="21.7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15.75" thickBot="1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5" customHeight="1">
      <c r="B131" s="463" t="s">
        <v>2</v>
      </c>
      <c r="C131" s="464"/>
      <c r="D131" s="464"/>
      <c r="E131" s="464"/>
      <c r="F131" s="465"/>
      <c r="G131" s="466" t="s">
        <v>123</v>
      </c>
      <c r="H131" s="467"/>
      <c r="I131" s="467"/>
      <c r="J131" s="467"/>
      <c r="K131" s="467"/>
      <c r="L131" s="467"/>
      <c r="M131" s="467"/>
      <c r="N131" s="467"/>
      <c r="O131" s="467"/>
      <c r="P131" s="467"/>
      <c r="Q131" s="467"/>
      <c r="R131" s="467"/>
      <c r="S131" s="467"/>
      <c r="T131" s="467"/>
      <c r="U131" s="468"/>
    </row>
    <row r="132" spans="1:21" ht="15" customHeight="1">
      <c r="A132" s="4"/>
      <c r="B132" s="469" t="s">
        <v>3</v>
      </c>
      <c r="C132" s="470"/>
      <c r="D132" s="470"/>
      <c r="E132" s="470"/>
      <c r="F132" s="471"/>
      <c r="G132" s="620" t="s">
        <v>100</v>
      </c>
      <c r="H132" s="621"/>
      <c r="I132" s="621"/>
      <c r="J132" s="621"/>
      <c r="K132" s="621"/>
      <c r="L132" s="621"/>
      <c r="M132" s="621"/>
      <c r="N132" s="621"/>
      <c r="O132" s="621"/>
      <c r="P132" s="621"/>
      <c r="Q132" s="621"/>
      <c r="R132" s="621"/>
      <c r="S132" s="621"/>
      <c r="T132" s="621"/>
      <c r="U132" s="622"/>
    </row>
    <row r="133" spans="1:21">
      <c r="A133" s="4"/>
      <c r="B133" s="463" t="s">
        <v>4</v>
      </c>
      <c r="C133" s="464"/>
      <c r="D133" s="464"/>
      <c r="E133" s="464"/>
      <c r="F133" s="465"/>
      <c r="G133" s="623" t="s">
        <v>43</v>
      </c>
      <c r="H133" s="624"/>
      <c r="I133" s="624"/>
      <c r="J133" s="624"/>
      <c r="K133" s="624"/>
      <c r="L133" s="624"/>
      <c r="M133" s="624"/>
      <c r="N133" s="624"/>
      <c r="O133" s="624"/>
      <c r="P133" s="624"/>
      <c r="Q133" s="624"/>
      <c r="R133" s="624"/>
      <c r="S133" s="624"/>
      <c r="T133" s="624"/>
      <c r="U133" s="625"/>
    </row>
    <row r="134" spans="1:21" ht="15" customHeight="1">
      <c r="A134" s="4"/>
      <c r="B134" s="463" t="s">
        <v>5</v>
      </c>
      <c r="C134" s="464"/>
      <c r="D134" s="464"/>
      <c r="E134" s="464"/>
      <c r="F134" s="465"/>
      <c r="G134" s="634" t="s">
        <v>63</v>
      </c>
      <c r="H134" s="635"/>
      <c r="I134" s="635"/>
      <c r="J134" s="635"/>
      <c r="K134" s="635"/>
      <c r="L134" s="635"/>
      <c r="M134" s="635"/>
      <c r="N134" s="635"/>
      <c r="O134" s="635"/>
      <c r="P134" s="635"/>
      <c r="Q134" s="635"/>
      <c r="R134" s="635"/>
      <c r="S134" s="635"/>
      <c r="T134" s="635"/>
      <c r="U134" s="636"/>
    </row>
    <row r="135" spans="1:21" ht="15" customHeight="1">
      <c r="A135" s="4"/>
      <c r="B135" s="463" t="s">
        <v>6</v>
      </c>
      <c r="C135" s="464"/>
      <c r="D135" s="464"/>
      <c r="E135" s="464"/>
      <c r="F135" s="465"/>
      <c r="G135" s="600" t="s">
        <v>7</v>
      </c>
      <c r="H135" s="601"/>
      <c r="I135" s="590"/>
      <c r="J135" s="591"/>
      <c r="K135" s="591"/>
      <c r="L135" s="592"/>
      <c r="M135" s="5" t="s">
        <v>8</v>
      </c>
      <c r="N135" s="590">
        <v>1344927.5</v>
      </c>
      <c r="O135" s="591"/>
      <c r="P135" s="591"/>
      <c r="Q135" s="592"/>
      <c r="R135" s="602" t="s">
        <v>9</v>
      </c>
      <c r="S135" s="601"/>
      <c r="T135" s="590"/>
      <c r="U135" s="603"/>
    </row>
    <row r="136" spans="1:21">
      <c r="A136" s="4"/>
      <c r="B136" s="463" t="s">
        <v>10</v>
      </c>
      <c r="C136" s="464"/>
      <c r="D136" s="464"/>
      <c r="E136" s="464"/>
      <c r="F136" s="465"/>
      <c r="G136" s="588" t="s">
        <v>7</v>
      </c>
      <c r="H136" s="589"/>
      <c r="I136" s="590"/>
      <c r="J136" s="591"/>
      <c r="K136" s="591"/>
      <c r="L136" s="592"/>
      <c r="M136" s="5" t="s">
        <v>8</v>
      </c>
      <c r="N136" s="593"/>
      <c r="O136" s="594"/>
      <c r="P136" s="594"/>
      <c r="Q136" s="595"/>
      <c r="R136" s="596"/>
      <c r="S136" s="588"/>
      <c r="T136" s="588"/>
      <c r="U136" s="597"/>
    </row>
    <row r="137" spans="1:21" ht="15.75" customHeight="1" thickBot="1">
      <c r="A137" s="4"/>
      <c r="B137" s="463" t="s">
        <v>11</v>
      </c>
      <c r="C137" s="464"/>
      <c r="D137" s="464"/>
      <c r="E137" s="464"/>
      <c r="F137" s="465"/>
      <c r="G137" s="611" t="s">
        <v>102</v>
      </c>
      <c r="H137" s="612"/>
      <c r="I137" s="612"/>
      <c r="J137" s="612"/>
      <c r="K137" s="612"/>
      <c r="L137" s="612"/>
      <c r="M137" s="612"/>
      <c r="N137" s="612"/>
      <c r="O137" s="612"/>
      <c r="P137" s="612"/>
      <c r="Q137" s="612"/>
      <c r="R137" s="612"/>
      <c r="S137" s="612"/>
      <c r="T137" s="612"/>
      <c r="U137" s="613"/>
    </row>
    <row r="138" spans="1:21" ht="15.75" customHeight="1" thickBot="1">
      <c r="A138" s="4"/>
      <c r="B138" s="562" t="s">
        <v>12</v>
      </c>
      <c r="C138" s="563"/>
      <c r="D138" s="563"/>
      <c r="E138" s="563"/>
      <c r="F138" s="564"/>
      <c r="G138" s="700" t="s">
        <v>64</v>
      </c>
      <c r="H138" s="701"/>
      <c r="I138" s="701"/>
      <c r="J138" s="701"/>
      <c r="K138" s="701"/>
      <c r="L138" s="701"/>
      <c r="M138" s="701"/>
      <c r="N138" s="701"/>
      <c r="O138" s="701"/>
      <c r="P138" s="701"/>
      <c r="Q138" s="701"/>
      <c r="R138" s="701"/>
      <c r="S138" s="701"/>
      <c r="T138" s="701"/>
      <c r="U138" s="702"/>
    </row>
    <row r="139" spans="1:21" ht="15.75" thickBot="1">
      <c r="B139" s="568"/>
      <c r="C139" s="568"/>
      <c r="D139" s="568"/>
      <c r="E139" s="568"/>
      <c r="F139" s="568"/>
      <c r="G139" s="568"/>
      <c r="H139" s="568"/>
      <c r="I139" s="568"/>
      <c r="J139" s="568"/>
      <c r="K139" s="568"/>
      <c r="L139" s="568"/>
      <c r="M139" s="568"/>
      <c r="N139" s="568"/>
      <c r="O139" s="568"/>
      <c r="P139" s="568"/>
      <c r="Q139" s="568"/>
      <c r="R139" s="568"/>
      <c r="S139" s="568"/>
      <c r="T139" s="568"/>
      <c r="U139" s="568"/>
    </row>
    <row r="140" spans="1:21" ht="16.5" customHeight="1" thickBot="1">
      <c r="A140" s="4"/>
      <c r="B140" s="516" t="s">
        <v>13</v>
      </c>
      <c r="C140" s="516"/>
      <c r="D140" s="517"/>
      <c r="E140" s="516" t="s">
        <v>14</v>
      </c>
      <c r="F140" s="517"/>
      <c r="G140" s="695" t="s">
        <v>15</v>
      </c>
      <c r="H140" s="696"/>
      <c r="I140" s="696"/>
      <c r="J140" s="696"/>
      <c r="K140" s="696"/>
      <c r="L140" s="696"/>
      <c r="M140" s="696"/>
      <c r="N140" s="696"/>
      <c r="O140" s="696"/>
      <c r="P140" s="696"/>
      <c r="Q140" s="696"/>
      <c r="R140" s="696"/>
      <c r="S140" s="696"/>
      <c r="T140" s="696"/>
      <c r="U140" s="697"/>
    </row>
    <row r="141" spans="1:21" ht="15.75" customHeight="1" thickBot="1">
      <c r="A141" s="4"/>
      <c r="B141" s="519"/>
      <c r="C141" s="519"/>
      <c r="D141" s="520"/>
      <c r="E141" s="519"/>
      <c r="F141" s="520"/>
      <c r="G141" s="524" t="s">
        <v>16</v>
      </c>
      <c r="H141" s="525"/>
      <c r="I141" s="519" t="s">
        <v>114</v>
      </c>
      <c r="J141" s="519"/>
      <c r="K141" s="519"/>
      <c r="L141" s="519"/>
      <c r="M141" s="519"/>
      <c r="N141" s="520"/>
      <c r="O141" s="515" t="s">
        <v>115</v>
      </c>
      <c r="P141" s="516"/>
      <c r="Q141" s="516"/>
      <c r="R141" s="516"/>
      <c r="S141" s="516"/>
      <c r="T141" s="516"/>
      <c r="U141" s="517"/>
    </row>
    <row r="142" spans="1:21">
      <c r="A142" s="4"/>
      <c r="B142" s="519"/>
      <c r="C142" s="519"/>
      <c r="D142" s="520"/>
      <c r="E142" s="519"/>
      <c r="F142" s="520"/>
      <c r="G142" s="526"/>
      <c r="H142" s="527"/>
      <c r="I142" s="524" t="s">
        <v>19</v>
      </c>
      <c r="J142" s="576"/>
      <c r="K142" s="576"/>
      <c r="L142" s="524" t="s">
        <v>20</v>
      </c>
      <c r="M142" s="576"/>
      <c r="N142" s="525"/>
      <c r="O142" s="524" t="s">
        <v>19</v>
      </c>
      <c r="P142" s="576"/>
      <c r="Q142" s="525"/>
      <c r="R142" s="515" t="s">
        <v>20</v>
      </c>
      <c r="S142" s="516"/>
      <c r="T142" s="517"/>
      <c r="U142" s="535" t="s">
        <v>21</v>
      </c>
    </row>
    <row r="143" spans="1:21" ht="15.75" thickBot="1">
      <c r="A143" s="4"/>
      <c r="B143" s="569"/>
      <c r="C143" s="569"/>
      <c r="D143" s="570"/>
      <c r="E143" s="519"/>
      <c r="F143" s="520"/>
      <c r="G143" s="571"/>
      <c r="H143" s="572"/>
      <c r="I143" s="571"/>
      <c r="J143" s="577"/>
      <c r="K143" s="577"/>
      <c r="L143" s="571"/>
      <c r="M143" s="577"/>
      <c r="N143" s="572"/>
      <c r="O143" s="571"/>
      <c r="P143" s="577"/>
      <c r="Q143" s="572"/>
      <c r="R143" s="694"/>
      <c r="S143" s="569"/>
      <c r="T143" s="570"/>
      <c r="U143" s="536"/>
    </row>
    <row r="144" spans="1:21">
      <c r="A144" s="23"/>
      <c r="B144" s="580" t="s">
        <v>61</v>
      </c>
      <c r="C144" s="581"/>
      <c r="D144" s="582"/>
      <c r="E144" s="583"/>
      <c r="F144" s="584"/>
      <c r="G144" s="585"/>
      <c r="H144" s="609"/>
      <c r="I144" s="583"/>
      <c r="J144" s="587"/>
      <c r="K144" s="587"/>
      <c r="L144" s="587"/>
      <c r="M144" s="587"/>
      <c r="N144" s="587"/>
      <c r="O144" s="585"/>
      <c r="P144" s="587"/>
      <c r="Q144" s="587"/>
      <c r="R144" s="587"/>
      <c r="S144" s="583"/>
      <c r="T144" s="703"/>
      <c r="U144" s="160"/>
    </row>
    <row r="145" spans="1:21">
      <c r="A145" s="23"/>
      <c r="B145" s="551" t="s">
        <v>46</v>
      </c>
      <c r="C145" s="552"/>
      <c r="D145" s="553"/>
      <c r="E145" s="543" t="s">
        <v>59</v>
      </c>
      <c r="F145" s="507"/>
      <c r="G145" s="508">
        <v>960</v>
      </c>
      <c r="H145" s="509"/>
      <c r="I145" s="274">
        <f>+Mensual_Limpia!I370+Mensual_Limpia!I484+Mensual_Limpia!I599</f>
        <v>0</v>
      </c>
      <c r="J145" s="510"/>
      <c r="K145" s="537"/>
      <c r="L145" s="274">
        <f>+Mensual_Limpia!L370+Mensual_Limpia!L484+Mensual_Limpia!L599</f>
        <v>0</v>
      </c>
      <c r="M145" s="510"/>
      <c r="N145" s="537"/>
      <c r="O145" s="508">
        <f>+Mensual_Limpia!O599</f>
        <v>960</v>
      </c>
      <c r="P145" s="510"/>
      <c r="Q145" s="510"/>
      <c r="R145" s="510">
        <f>+Mensual_Limpia!R599</f>
        <v>960</v>
      </c>
      <c r="S145" s="275"/>
      <c r="T145" s="558"/>
      <c r="U145" s="162">
        <f>+R145/G145</f>
        <v>1</v>
      </c>
    </row>
    <row r="146" spans="1:21">
      <c r="A146" s="23"/>
      <c r="B146" s="551" t="s">
        <v>47</v>
      </c>
      <c r="C146" s="552"/>
      <c r="D146" s="553"/>
      <c r="E146" s="543" t="s">
        <v>60</v>
      </c>
      <c r="F146" s="507"/>
      <c r="G146" s="508">
        <v>120</v>
      </c>
      <c r="H146" s="537"/>
      <c r="I146" s="274">
        <f>+Mensual_Limpia!I371+Mensual_Limpia!I485+Mensual_Limpia!I600</f>
        <v>0</v>
      </c>
      <c r="J146" s="510"/>
      <c r="K146" s="537"/>
      <c r="L146" s="274">
        <f>+Mensual_Limpia!L371+Mensual_Limpia!L485+Mensual_Limpia!L600</f>
        <v>0</v>
      </c>
      <c r="M146" s="510"/>
      <c r="N146" s="537"/>
      <c r="O146" s="508">
        <f>+Mensual_Limpia!O600</f>
        <v>120</v>
      </c>
      <c r="P146" s="510"/>
      <c r="Q146" s="510"/>
      <c r="R146" s="510">
        <f>+Mensual_Limpia!R600</f>
        <v>120</v>
      </c>
      <c r="S146" s="275"/>
      <c r="T146" s="558"/>
      <c r="U146" s="162">
        <f>+R146/G146</f>
        <v>1</v>
      </c>
    </row>
    <row r="147" spans="1:21">
      <c r="A147" s="23"/>
      <c r="B147" s="54" t="s">
        <v>48</v>
      </c>
      <c r="C147" s="52"/>
      <c r="D147" s="53"/>
      <c r="E147" s="506" t="s">
        <v>60</v>
      </c>
      <c r="F147" s="507"/>
      <c r="G147" s="508">
        <v>3975</v>
      </c>
      <c r="H147" s="509"/>
      <c r="I147" s="274">
        <f>+Mensual_Limpia!I372+Mensual_Limpia!I486+Mensual_Limpia!I601</f>
        <v>1440</v>
      </c>
      <c r="J147" s="510"/>
      <c r="K147" s="537"/>
      <c r="L147" s="274">
        <f>+Mensual_Limpia!L372+Mensual_Limpia!L486+Mensual_Limpia!L601</f>
        <v>1440</v>
      </c>
      <c r="M147" s="510"/>
      <c r="N147" s="537"/>
      <c r="O147" s="508">
        <f>+Mensual_Limpia!O601</f>
        <v>1995</v>
      </c>
      <c r="P147" s="510"/>
      <c r="Q147" s="510"/>
      <c r="R147" s="510">
        <f>+Mensual_Limpia!R601</f>
        <v>1995</v>
      </c>
      <c r="S147" s="275"/>
      <c r="T147" s="558"/>
      <c r="U147" s="162">
        <f>+R147/G147</f>
        <v>0.50188679245283019</v>
      </c>
    </row>
    <row r="148" spans="1:21">
      <c r="A148" s="23"/>
      <c r="B148" s="554" t="s">
        <v>49</v>
      </c>
      <c r="C148" s="555"/>
      <c r="D148" s="556"/>
      <c r="E148" s="543"/>
      <c r="F148" s="557"/>
      <c r="G148" s="508"/>
      <c r="H148" s="537"/>
      <c r="I148" s="274"/>
      <c r="J148" s="275"/>
      <c r="K148" s="509"/>
      <c r="L148" s="274"/>
      <c r="M148" s="275"/>
      <c r="N148" s="276"/>
      <c r="O148" s="508"/>
      <c r="P148" s="275"/>
      <c r="Q148" s="558"/>
      <c r="R148" s="510"/>
      <c r="S148" s="275"/>
      <c r="T148" s="558"/>
      <c r="U148" s="162"/>
    </row>
    <row r="149" spans="1:21">
      <c r="A149" s="23"/>
      <c r="B149" s="551" t="s">
        <v>50</v>
      </c>
      <c r="C149" s="552"/>
      <c r="D149" s="553"/>
      <c r="E149" s="543" t="s">
        <v>60</v>
      </c>
      <c r="F149" s="507"/>
      <c r="G149" s="508">
        <v>120</v>
      </c>
      <c r="H149" s="537"/>
      <c r="I149" s="274">
        <f>+Mensual_Limpia!I374+Mensual_Limpia!I488+Mensual_Limpia!I603</f>
        <v>0</v>
      </c>
      <c r="J149" s="510"/>
      <c r="K149" s="537"/>
      <c r="L149" s="274">
        <f>+Mensual_Limpia!L374+Mensual_Limpia!L488+Mensual_Limpia!L603</f>
        <v>0</v>
      </c>
      <c r="M149" s="510"/>
      <c r="N149" s="537"/>
      <c r="O149" s="508">
        <f>+Mensual_Limpia!O603</f>
        <v>0</v>
      </c>
      <c r="P149" s="510"/>
      <c r="Q149" s="510"/>
      <c r="R149" s="510">
        <f>+Mensual_Limpia!R603</f>
        <v>0</v>
      </c>
      <c r="S149" s="275"/>
      <c r="T149" s="558"/>
      <c r="U149" s="162">
        <f>+R149/G149</f>
        <v>0</v>
      </c>
    </row>
    <row r="150" spans="1:21">
      <c r="A150" s="23"/>
      <c r="B150" s="54" t="s">
        <v>51</v>
      </c>
      <c r="C150" s="52"/>
      <c r="D150" s="53"/>
      <c r="E150" s="506" t="s">
        <v>59</v>
      </c>
      <c r="F150" s="507"/>
      <c r="G150" s="508">
        <v>300</v>
      </c>
      <c r="H150" s="509"/>
      <c r="I150" s="274">
        <f>+Mensual_Limpia!I375+Mensual_Limpia!I489+Mensual_Limpia!I604</f>
        <v>0</v>
      </c>
      <c r="J150" s="510"/>
      <c r="K150" s="537"/>
      <c r="L150" s="274">
        <f>+Mensual_Limpia!L375+Mensual_Limpia!L489+Mensual_Limpia!L604</f>
        <v>0</v>
      </c>
      <c r="M150" s="510"/>
      <c r="N150" s="537"/>
      <c r="O150" s="508">
        <f>+Mensual_Limpia!O604</f>
        <v>0</v>
      </c>
      <c r="P150" s="510"/>
      <c r="Q150" s="510"/>
      <c r="R150" s="510">
        <f>+Mensual_Limpia!R604</f>
        <v>0</v>
      </c>
      <c r="S150" s="275"/>
      <c r="T150" s="558"/>
      <c r="U150" s="162">
        <f>+R150/G150</f>
        <v>0</v>
      </c>
    </row>
    <row r="151" spans="1:21">
      <c r="A151" s="23"/>
      <c r="B151" s="551" t="s">
        <v>52</v>
      </c>
      <c r="C151" s="552"/>
      <c r="D151" s="553"/>
      <c r="E151" s="543" t="s">
        <v>59</v>
      </c>
      <c r="F151" s="507"/>
      <c r="G151" s="508">
        <v>1200</v>
      </c>
      <c r="H151" s="537"/>
      <c r="I151" s="274">
        <f>+Mensual_Limpia!I376+Mensual_Limpia!I490+Mensual_Limpia!I605</f>
        <v>0</v>
      </c>
      <c r="J151" s="510"/>
      <c r="K151" s="537"/>
      <c r="L151" s="274">
        <f>+Mensual_Limpia!L376+Mensual_Limpia!L490+Mensual_Limpia!L605</f>
        <v>0</v>
      </c>
      <c r="M151" s="510"/>
      <c r="N151" s="537"/>
      <c r="O151" s="508">
        <f>+Mensual_Limpia!O605</f>
        <v>0</v>
      </c>
      <c r="P151" s="510"/>
      <c r="Q151" s="510"/>
      <c r="R151" s="510">
        <f>+Mensual_Limpia!R605</f>
        <v>0</v>
      </c>
      <c r="S151" s="275"/>
      <c r="T151" s="558"/>
      <c r="U151" s="162">
        <f>+R151/G151</f>
        <v>0</v>
      </c>
    </row>
    <row r="152" spans="1:21">
      <c r="A152" s="23"/>
      <c r="B152" s="554" t="s">
        <v>53</v>
      </c>
      <c r="C152" s="555"/>
      <c r="D152" s="556"/>
      <c r="E152" s="543"/>
      <c r="F152" s="557"/>
      <c r="G152" s="508"/>
      <c r="H152" s="537"/>
      <c r="I152" s="274"/>
      <c r="J152" s="275"/>
      <c r="K152" s="509"/>
      <c r="L152" s="274"/>
      <c r="M152" s="275"/>
      <c r="N152" s="276"/>
      <c r="O152" s="508"/>
      <c r="P152" s="275"/>
      <c r="Q152" s="558"/>
      <c r="R152" s="510"/>
      <c r="S152" s="275"/>
      <c r="T152" s="558"/>
      <c r="U152" s="162"/>
    </row>
    <row r="153" spans="1:21">
      <c r="A153" s="23"/>
      <c r="B153" s="551" t="s">
        <v>54</v>
      </c>
      <c r="C153" s="552"/>
      <c r="D153" s="553"/>
      <c r="E153" s="543" t="s">
        <v>59</v>
      </c>
      <c r="F153" s="507"/>
      <c r="G153" s="508">
        <v>11104</v>
      </c>
      <c r="H153" s="537"/>
      <c r="I153" s="274">
        <f>+Mensual_Limpia!I378+Mensual_Limpia!I492+Mensual_Limpia!I607</f>
        <v>6662</v>
      </c>
      <c r="J153" s="510"/>
      <c r="K153" s="537"/>
      <c r="L153" s="274">
        <f>+Mensual_Limpia!L378+Mensual_Limpia!L492+Mensual_Limpia!L607</f>
        <v>6662</v>
      </c>
      <c r="M153" s="510"/>
      <c r="N153" s="537"/>
      <c r="O153" s="508">
        <f>+Mensual_Limpia!O607</f>
        <v>6662</v>
      </c>
      <c r="P153" s="510"/>
      <c r="Q153" s="510"/>
      <c r="R153" s="510">
        <f>+Mensual_Limpia!R607</f>
        <v>6662</v>
      </c>
      <c r="S153" s="275"/>
      <c r="T153" s="558"/>
      <c r="U153" s="162">
        <f>+R153/G153</f>
        <v>0.59996397694524495</v>
      </c>
    </row>
    <row r="154" spans="1:21">
      <c r="A154" s="23"/>
      <c r="B154" s="54" t="s">
        <v>55</v>
      </c>
      <c r="C154" s="52"/>
      <c r="D154" s="53"/>
      <c r="E154" s="506" t="s">
        <v>60</v>
      </c>
      <c r="F154" s="507"/>
      <c r="G154" s="508">
        <v>555</v>
      </c>
      <c r="H154" s="509"/>
      <c r="I154" s="274">
        <f>+Mensual_Limpia!I379+Mensual_Limpia!I493+Mensual_Limpia!I608</f>
        <v>333</v>
      </c>
      <c r="J154" s="510"/>
      <c r="K154" s="537"/>
      <c r="L154" s="274">
        <f>+Mensual_Limpia!L379+Mensual_Limpia!L493+Mensual_Limpia!L608</f>
        <v>333</v>
      </c>
      <c r="M154" s="510"/>
      <c r="N154" s="537"/>
      <c r="O154" s="508">
        <f>+Mensual_Limpia!O608</f>
        <v>333</v>
      </c>
      <c r="P154" s="510"/>
      <c r="Q154" s="510"/>
      <c r="R154" s="510">
        <f>+Mensual_Limpia!R608</f>
        <v>333</v>
      </c>
      <c r="S154" s="275"/>
      <c r="T154" s="558"/>
      <c r="U154" s="162">
        <f>+R154/G154</f>
        <v>0.6</v>
      </c>
    </row>
    <row r="155" spans="1:21">
      <c r="A155" s="23"/>
      <c r="B155" s="56" t="s">
        <v>56</v>
      </c>
      <c r="C155" s="55"/>
      <c r="D155" s="57"/>
      <c r="E155" s="90"/>
      <c r="F155" s="85"/>
      <c r="G155" s="86"/>
      <c r="H155" s="87"/>
      <c r="I155" s="76"/>
      <c r="J155" s="77"/>
      <c r="K155" s="87"/>
      <c r="L155" s="76"/>
      <c r="M155" s="77"/>
      <c r="N155" s="78"/>
      <c r="O155" s="86"/>
      <c r="P155" s="77"/>
      <c r="Q155" s="88"/>
      <c r="R155" s="89"/>
      <c r="S155" s="77"/>
      <c r="T155" s="88"/>
      <c r="U155" s="162"/>
    </row>
    <row r="156" spans="1:21">
      <c r="A156" s="23"/>
      <c r="B156" s="54" t="s">
        <v>56</v>
      </c>
      <c r="C156" s="55"/>
      <c r="D156" s="57"/>
      <c r="E156" s="506" t="s">
        <v>60</v>
      </c>
      <c r="F156" s="507"/>
      <c r="G156" s="508">
        <v>12</v>
      </c>
      <c r="H156" s="509"/>
      <c r="I156" s="274">
        <f>+Mensual_Limpia!I381+Mensual_Limpia!I495+Mensual_Limpia!I610</f>
        <v>3</v>
      </c>
      <c r="J156" s="510"/>
      <c r="K156" s="537"/>
      <c r="L156" s="274">
        <f>+Mensual_Limpia!L381+Mensual_Limpia!L495+Mensual_Limpia!L610</f>
        <v>3</v>
      </c>
      <c r="M156" s="510"/>
      <c r="N156" s="537"/>
      <c r="O156" s="508">
        <f>+Mensual_Limpia!O610</f>
        <v>6</v>
      </c>
      <c r="P156" s="510"/>
      <c r="Q156" s="510"/>
      <c r="R156" s="510">
        <f>+Mensual_Limpia!R610</f>
        <v>6</v>
      </c>
      <c r="S156" s="275"/>
      <c r="T156" s="558"/>
      <c r="U156" s="162">
        <f>+R156/G156</f>
        <v>0.5</v>
      </c>
    </row>
    <row r="157" spans="1:21">
      <c r="A157" s="23"/>
      <c r="B157" s="54" t="s">
        <v>57</v>
      </c>
      <c r="C157" s="55"/>
      <c r="D157" s="57"/>
      <c r="E157" s="506" t="s">
        <v>60</v>
      </c>
      <c r="F157" s="507"/>
      <c r="G157" s="508">
        <v>12</v>
      </c>
      <c r="H157" s="509"/>
      <c r="I157" s="274">
        <f>+Mensual_Limpia!I382+Mensual_Limpia!I496+Mensual_Limpia!I611</f>
        <v>3</v>
      </c>
      <c r="J157" s="510"/>
      <c r="K157" s="537"/>
      <c r="L157" s="274">
        <f>+Mensual_Limpia!L382+Mensual_Limpia!L496+Mensual_Limpia!L611</f>
        <v>3</v>
      </c>
      <c r="M157" s="510"/>
      <c r="N157" s="537"/>
      <c r="O157" s="508">
        <f>+Mensual_Limpia!O611</f>
        <v>6</v>
      </c>
      <c r="P157" s="510"/>
      <c r="Q157" s="510"/>
      <c r="R157" s="510">
        <f>+Mensual_Limpia!R611</f>
        <v>6</v>
      </c>
      <c r="S157" s="275"/>
      <c r="T157" s="558"/>
      <c r="U157" s="162">
        <f>+R157/G157</f>
        <v>0.5</v>
      </c>
    </row>
    <row r="158" spans="1:21">
      <c r="A158" s="23"/>
      <c r="B158" s="56" t="s">
        <v>58</v>
      </c>
      <c r="C158" s="55"/>
      <c r="D158" s="57"/>
      <c r="E158" s="90"/>
      <c r="F158" s="85"/>
      <c r="G158" s="86"/>
      <c r="H158" s="87"/>
      <c r="I158" s="76"/>
      <c r="J158" s="77"/>
      <c r="K158" s="87"/>
      <c r="L158" s="76"/>
      <c r="M158" s="77"/>
      <c r="N158" s="78"/>
      <c r="O158" s="86"/>
      <c r="P158" s="77"/>
      <c r="Q158" s="88"/>
      <c r="R158" s="89"/>
      <c r="S158" s="77"/>
      <c r="T158" s="88"/>
      <c r="U158" s="162"/>
    </row>
    <row r="159" spans="1:21" ht="15.75" thickBot="1">
      <c r="A159" s="23"/>
      <c r="B159" s="540" t="s">
        <v>58</v>
      </c>
      <c r="C159" s="541"/>
      <c r="D159" s="542"/>
      <c r="E159" s="543" t="s">
        <v>60</v>
      </c>
      <c r="F159" s="507"/>
      <c r="G159" s="508">
        <v>1</v>
      </c>
      <c r="H159" s="537"/>
      <c r="I159" s="274">
        <f>+Mensual_Limpia!I384+Mensual_Limpia!I498+Mensual_Limpia!I613</f>
        <v>0</v>
      </c>
      <c r="J159" s="510"/>
      <c r="K159" s="537"/>
      <c r="L159" s="274">
        <f>+Mensual_Limpia!L384+Mensual_Limpia!L498+Mensual_Limpia!L613</f>
        <v>0</v>
      </c>
      <c r="M159" s="510"/>
      <c r="N159" s="537"/>
      <c r="O159" s="508">
        <f>+Mensual_Limpia!O613</f>
        <v>0</v>
      </c>
      <c r="P159" s="510"/>
      <c r="Q159" s="510"/>
      <c r="R159" s="510">
        <f>+Mensual_Limpia!R613</f>
        <v>0</v>
      </c>
      <c r="S159" s="275"/>
      <c r="T159" s="558"/>
      <c r="U159" s="162">
        <f>+R159/G159</f>
        <v>0</v>
      </c>
    </row>
    <row r="160" spans="1:21" ht="15.75" thickBot="1">
      <c r="A160" s="4"/>
      <c r="B160" s="549" t="s">
        <v>22</v>
      </c>
      <c r="C160" s="550"/>
      <c r="D160" s="550"/>
      <c r="E160" s="550"/>
      <c r="F160" s="550"/>
      <c r="G160" s="346"/>
      <c r="H160" s="538"/>
      <c r="I160" s="538"/>
      <c r="J160" s="538"/>
      <c r="K160" s="538"/>
      <c r="L160" s="538"/>
      <c r="M160" s="538"/>
      <c r="N160" s="539"/>
      <c r="O160" s="346"/>
      <c r="P160" s="538"/>
      <c r="Q160" s="538"/>
      <c r="R160" s="538"/>
      <c r="S160" s="538"/>
      <c r="T160" s="538"/>
      <c r="U160" s="539"/>
    </row>
    <row r="161" spans="1:21" ht="15.75" thickBot="1">
      <c r="B161" s="7"/>
      <c r="C161" s="8"/>
      <c r="D161" s="9"/>
      <c r="E161" s="10"/>
      <c r="F161" s="11"/>
      <c r="G161" s="12"/>
      <c r="H161" s="13"/>
      <c r="I161" s="14"/>
      <c r="J161" s="14"/>
      <c r="K161" s="15"/>
      <c r="L161" s="14"/>
      <c r="M161" s="15"/>
      <c r="N161" s="14"/>
      <c r="O161" s="14"/>
      <c r="P161" s="14"/>
      <c r="Q161" s="14"/>
      <c r="R161" s="15"/>
      <c r="S161" s="14"/>
      <c r="T161" s="12"/>
      <c r="U161" s="14"/>
    </row>
    <row r="162" spans="1:21" ht="16.5" customHeight="1" thickBot="1">
      <c r="A162" s="4"/>
      <c r="B162" s="515" t="s">
        <v>23</v>
      </c>
      <c r="C162" s="516"/>
      <c r="D162" s="516"/>
      <c r="E162" s="516"/>
      <c r="F162" s="517"/>
      <c r="G162" s="695" t="s">
        <v>24</v>
      </c>
      <c r="H162" s="696"/>
      <c r="I162" s="696"/>
      <c r="J162" s="696"/>
      <c r="K162" s="696"/>
      <c r="L162" s="696"/>
      <c r="M162" s="696"/>
      <c r="N162" s="696"/>
      <c r="O162" s="696"/>
      <c r="P162" s="696"/>
      <c r="Q162" s="696"/>
      <c r="R162" s="696"/>
      <c r="S162" s="696"/>
      <c r="T162" s="696"/>
      <c r="U162" s="697"/>
    </row>
    <row r="163" spans="1:21" ht="15.75" customHeight="1" thickBot="1">
      <c r="A163" s="4"/>
      <c r="B163" s="518"/>
      <c r="C163" s="519"/>
      <c r="D163" s="519"/>
      <c r="E163" s="519"/>
      <c r="F163" s="520"/>
      <c r="G163" s="524" t="s">
        <v>25</v>
      </c>
      <c r="H163" s="525"/>
      <c r="I163" s="519" t="s">
        <v>114</v>
      </c>
      <c r="J163" s="519"/>
      <c r="K163" s="519"/>
      <c r="L163" s="519"/>
      <c r="M163" s="519"/>
      <c r="N163" s="520"/>
      <c r="O163" s="318" t="s">
        <v>115</v>
      </c>
      <c r="P163" s="319"/>
      <c r="Q163" s="319"/>
      <c r="R163" s="319"/>
      <c r="S163" s="319"/>
      <c r="T163" s="319"/>
      <c r="U163" s="320"/>
    </row>
    <row r="164" spans="1:21" ht="15.75" thickBot="1">
      <c r="A164" s="4"/>
      <c r="B164" s="518"/>
      <c r="C164" s="519"/>
      <c r="D164" s="519"/>
      <c r="E164" s="519"/>
      <c r="F164" s="520"/>
      <c r="G164" s="526"/>
      <c r="H164" s="527"/>
      <c r="I164" s="318" t="s">
        <v>19</v>
      </c>
      <c r="J164" s="319"/>
      <c r="K164" s="320"/>
      <c r="L164" s="318" t="s">
        <v>26</v>
      </c>
      <c r="M164" s="319"/>
      <c r="N164" s="320"/>
      <c r="O164" s="318" t="s">
        <v>19</v>
      </c>
      <c r="P164" s="319"/>
      <c r="Q164" s="533"/>
      <c r="R164" s="534" t="s">
        <v>26</v>
      </c>
      <c r="S164" s="319"/>
      <c r="T164" s="320"/>
      <c r="U164" s="535" t="s">
        <v>21</v>
      </c>
    </row>
    <row r="165" spans="1:21" ht="21" customHeight="1" thickBot="1">
      <c r="A165" s="4"/>
      <c r="B165" s="518"/>
      <c r="C165" s="519"/>
      <c r="D165" s="519"/>
      <c r="E165" s="519"/>
      <c r="F165" s="520"/>
      <c r="G165" s="528"/>
      <c r="H165" s="529"/>
      <c r="I165" s="82" t="s">
        <v>27</v>
      </c>
      <c r="J165" s="84" t="s">
        <v>28</v>
      </c>
      <c r="K165" s="84" t="s">
        <v>29</v>
      </c>
      <c r="L165" s="82" t="s">
        <v>27</v>
      </c>
      <c r="M165" s="84" t="s">
        <v>28</v>
      </c>
      <c r="N165" s="83" t="s">
        <v>29</v>
      </c>
      <c r="O165" s="19" t="s">
        <v>27</v>
      </c>
      <c r="P165" s="82" t="s">
        <v>28</v>
      </c>
      <c r="Q165" s="20" t="s">
        <v>29</v>
      </c>
      <c r="R165" s="21" t="s">
        <v>27</v>
      </c>
      <c r="S165" s="81" t="s">
        <v>28</v>
      </c>
      <c r="T165" s="84" t="s">
        <v>29</v>
      </c>
      <c r="U165" s="536"/>
    </row>
    <row r="166" spans="1:21" ht="15.75" customHeight="1" thickBot="1">
      <c r="A166" s="4"/>
      <c r="B166" s="497" t="s">
        <v>30</v>
      </c>
      <c r="C166" s="498"/>
      <c r="D166" s="498"/>
      <c r="E166" s="498"/>
      <c r="F166" s="498"/>
      <c r="G166" s="498"/>
      <c r="H166" s="498"/>
      <c r="I166" s="498"/>
      <c r="J166" s="498"/>
      <c r="K166" s="498"/>
      <c r="L166" s="498"/>
      <c r="M166" s="498"/>
      <c r="N166" s="498"/>
      <c r="O166" s="498"/>
      <c r="P166" s="498"/>
      <c r="Q166" s="498"/>
      <c r="R166" s="498"/>
      <c r="S166" s="498"/>
      <c r="T166" s="498"/>
      <c r="U166" s="499"/>
    </row>
    <row r="167" spans="1:21" ht="15.75" thickBot="1">
      <c r="A167" s="23"/>
      <c r="B167" s="500" t="s">
        <v>61</v>
      </c>
      <c r="C167" s="501"/>
      <c r="D167" s="501"/>
      <c r="E167" s="501"/>
      <c r="F167" s="501"/>
      <c r="G167" s="347">
        <f>SUM(G168:G180)</f>
        <v>259726.5</v>
      </c>
      <c r="H167" s="502"/>
      <c r="I167" s="161"/>
      <c r="J167" s="161">
        <f>SUM(J168:J180)</f>
        <v>88984.4</v>
      </c>
      <c r="K167" s="161"/>
      <c r="L167" s="161"/>
      <c r="M167" s="161">
        <f>SUM(M168:M180)</f>
        <v>42860.34</v>
      </c>
      <c r="N167" s="161"/>
      <c r="O167" s="161"/>
      <c r="P167" s="161">
        <f>SUM(P168:P180)</f>
        <v>163968.79999999999</v>
      </c>
      <c r="Q167" s="147"/>
      <c r="R167" s="161"/>
      <c r="S167" s="161">
        <f>SUM(S168:S180)</f>
        <v>70499.03</v>
      </c>
      <c r="T167" s="147"/>
      <c r="U167" s="169">
        <f>+S167/G167</f>
        <v>0.27143564480328347</v>
      </c>
    </row>
    <row r="168" spans="1:21">
      <c r="A168" s="23"/>
      <c r="B168" s="503" t="s">
        <v>67</v>
      </c>
      <c r="C168" s="504"/>
      <c r="D168" s="504"/>
      <c r="E168" s="504"/>
      <c r="F168" s="505"/>
      <c r="G168" s="478">
        <v>118294</v>
      </c>
      <c r="H168" s="479"/>
      <c r="I168" s="26"/>
      <c r="J168" s="26">
        <f>+Mensual_Limpia!J393+Mensual_Limpia!J507+Mensual_Limpia!J622</f>
        <v>29573.399999999998</v>
      </c>
      <c r="K168" s="26"/>
      <c r="L168" s="26"/>
      <c r="M168" s="26">
        <f>+Mensual_Limpia!M393+Mensual_Limpia!M507+Mensual_Limpia!M622</f>
        <v>25000</v>
      </c>
      <c r="N168" s="26"/>
      <c r="O168" s="26"/>
      <c r="P168" s="26">
        <f>+Mensual_Limpia!P622</f>
        <v>59146.8</v>
      </c>
      <c r="Q168" s="26"/>
      <c r="R168" s="26"/>
      <c r="S168" s="26">
        <f>+Mensual_Limpia!S622</f>
        <v>30000</v>
      </c>
      <c r="T168" s="26"/>
      <c r="U168" s="166">
        <f t="shared" ref="U168:U192" si="4">+S168/G168</f>
        <v>0.25360542377466311</v>
      </c>
    </row>
    <row r="169" spans="1:21">
      <c r="A169" s="23"/>
      <c r="B169" s="494" t="s">
        <v>68</v>
      </c>
      <c r="C169" s="495"/>
      <c r="D169" s="495"/>
      <c r="E169" s="495"/>
      <c r="F169" s="496"/>
      <c r="G169" s="478">
        <v>6688.5</v>
      </c>
      <c r="H169" s="479"/>
      <c r="I169" s="26"/>
      <c r="J169" s="26">
        <f>+Mensual_Limpia!J394+Mensual_Limpia!J508+Mensual_Limpia!J623</f>
        <v>0</v>
      </c>
      <c r="K169" s="26"/>
      <c r="L169" s="26"/>
      <c r="M169" s="26">
        <f>+Mensual_Limpia!M394+Mensual_Limpia!M508+Mensual_Limpia!M623</f>
        <v>1600</v>
      </c>
      <c r="N169" s="26"/>
      <c r="O169" s="26"/>
      <c r="P169" s="26">
        <f>+Mensual_Limpia!P623</f>
        <v>0</v>
      </c>
      <c r="Q169" s="26"/>
      <c r="R169" s="26"/>
      <c r="S169" s="26">
        <f>+Mensual_Limpia!S623</f>
        <v>1600</v>
      </c>
      <c r="T169" s="26"/>
      <c r="U169" s="166">
        <f t="shared" ref="U169:U180" si="5">+S169/G169</f>
        <v>0.23921656574717798</v>
      </c>
    </row>
    <row r="170" spans="1:21">
      <c r="A170" s="23"/>
      <c r="B170" s="494" t="s">
        <v>69</v>
      </c>
      <c r="C170" s="495"/>
      <c r="D170" s="495"/>
      <c r="E170" s="495"/>
      <c r="F170" s="496"/>
      <c r="G170" s="478">
        <v>6000</v>
      </c>
      <c r="H170" s="479"/>
      <c r="I170" s="26"/>
      <c r="J170" s="26">
        <f>+Mensual_Limpia!J395+Mensual_Limpia!J509+Mensual_Limpia!J624</f>
        <v>0</v>
      </c>
      <c r="K170" s="26"/>
      <c r="L170" s="26"/>
      <c r="M170" s="26">
        <f>+Mensual_Limpia!M395+Mensual_Limpia!M509+Mensual_Limpia!M624</f>
        <v>0</v>
      </c>
      <c r="N170" s="26"/>
      <c r="O170" s="26"/>
      <c r="P170" s="26">
        <f>+Mensual_Limpia!P624</f>
        <v>0</v>
      </c>
      <c r="Q170" s="26"/>
      <c r="R170" s="26"/>
      <c r="S170" s="26">
        <f>+Mensual_Limpia!S624</f>
        <v>0</v>
      </c>
      <c r="T170" s="26"/>
      <c r="U170" s="166">
        <f t="shared" si="5"/>
        <v>0</v>
      </c>
    </row>
    <row r="171" spans="1:21">
      <c r="A171" s="23"/>
      <c r="B171" s="494" t="s">
        <v>70</v>
      </c>
      <c r="C171" s="495"/>
      <c r="D171" s="495"/>
      <c r="E171" s="495"/>
      <c r="F171" s="496"/>
      <c r="G171" s="478">
        <v>19200</v>
      </c>
      <c r="H171" s="479"/>
      <c r="I171" s="26"/>
      <c r="J171" s="26">
        <f>+Mensual_Limpia!J396+Mensual_Limpia!J510+Mensual_Limpia!J625</f>
        <v>0</v>
      </c>
      <c r="K171" s="26"/>
      <c r="L171" s="26"/>
      <c r="M171" s="26">
        <f>+Mensual_Limpia!M396+Mensual_Limpia!M510+Mensual_Limpia!M625</f>
        <v>0</v>
      </c>
      <c r="N171" s="26"/>
      <c r="O171" s="26"/>
      <c r="P171" s="26">
        <f>+Mensual_Limpia!P625</f>
        <v>19200</v>
      </c>
      <c r="Q171" s="26"/>
      <c r="R171" s="26"/>
      <c r="S171" s="26">
        <f>+Mensual_Limpia!S625</f>
        <v>0</v>
      </c>
      <c r="T171" s="26"/>
      <c r="U171" s="166">
        <f t="shared" si="5"/>
        <v>0</v>
      </c>
    </row>
    <row r="172" spans="1:21">
      <c r="A172" s="23"/>
      <c r="B172" s="494" t="s">
        <v>71</v>
      </c>
      <c r="C172" s="495"/>
      <c r="D172" s="495"/>
      <c r="E172" s="495"/>
      <c r="F172" s="496"/>
      <c r="G172" s="478">
        <v>31500</v>
      </c>
      <c r="H172" s="479"/>
      <c r="I172" s="26"/>
      <c r="J172" s="26">
        <f>+Mensual_Limpia!J397+Mensual_Limpia!J511+Mensual_Limpia!J626</f>
        <v>15750</v>
      </c>
      <c r="K172" s="26"/>
      <c r="L172" s="26"/>
      <c r="M172" s="26">
        <f>+Mensual_Limpia!M397+Mensual_Limpia!M511+Mensual_Limpia!M626</f>
        <v>0</v>
      </c>
      <c r="N172" s="26"/>
      <c r="O172" s="26"/>
      <c r="P172" s="26">
        <f>+Mensual_Limpia!P626</f>
        <v>31500</v>
      </c>
      <c r="Q172" s="26"/>
      <c r="R172" s="26"/>
      <c r="S172" s="26">
        <f>+Mensual_Limpia!S626</f>
        <v>16000</v>
      </c>
      <c r="T172" s="26"/>
      <c r="U172" s="166">
        <f t="shared" si="5"/>
        <v>0.50793650793650791</v>
      </c>
    </row>
    <row r="173" spans="1:21">
      <c r="A173" s="23"/>
      <c r="B173" s="494" t="s">
        <v>72</v>
      </c>
      <c r="C173" s="495"/>
      <c r="D173" s="495"/>
      <c r="E173" s="495"/>
      <c r="F173" s="496"/>
      <c r="G173" s="478">
        <v>6000</v>
      </c>
      <c r="H173" s="479"/>
      <c r="I173" s="26"/>
      <c r="J173" s="26">
        <f>+Mensual_Limpia!J398+Mensual_Limpia!J512+Mensual_Limpia!J627</f>
        <v>3000</v>
      </c>
      <c r="K173" s="26"/>
      <c r="L173" s="26"/>
      <c r="M173" s="26">
        <f>+Mensual_Limpia!M398+Mensual_Limpia!M512+Mensual_Limpia!M627</f>
        <v>1500</v>
      </c>
      <c r="N173" s="26"/>
      <c r="O173" s="26"/>
      <c r="P173" s="26">
        <f>+Mensual_Limpia!P627</f>
        <v>3000</v>
      </c>
      <c r="Q173" s="26"/>
      <c r="R173" s="26"/>
      <c r="S173" s="26">
        <f>+Mensual_Limpia!S627</f>
        <v>1500</v>
      </c>
      <c r="T173" s="26"/>
      <c r="U173" s="166">
        <f t="shared" si="5"/>
        <v>0.25</v>
      </c>
    </row>
    <row r="174" spans="1:21">
      <c r="A174" s="23"/>
      <c r="B174" s="494" t="s">
        <v>73</v>
      </c>
      <c r="C174" s="495"/>
      <c r="D174" s="495"/>
      <c r="E174" s="495"/>
      <c r="F174" s="496"/>
      <c r="G174" s="478">
        <v>12000</v>
      </c>
      <c r="H174" s="479"/>
      <c r="I174" s="26"/>
      <c r="J174" s="26">
        <f>+Mensual_Limpia!J399+Mensual_Limpia!J513+Mensual_Limpia!J628</f>
        <v>3000</v>
      </c>
      <c r="K174" s="26"/>
      <c r="L174" s="26"/>
      <c r="M174" s="26">
        <f>+Mensual_Limpia!M399+Mensual_Limpia!M513+Mensual_Limpia!M628</f>
        <v>3000</v>
      </c>
      <c r="N174" s="26"/>
      <c r="O174" s="26"/>
      <c r="P174" s="26">
        <f>+Mensual_Limpia!P628</f>
        <v>6000</v>
      </c>
      <c r="Q174" s="26"/>
      <c r="R174" s="26"/>
      <c r="S174" s="26">
        <f>+Mensual_Limpia!S628</f>
        <v>8000</v>
      </c>
      <c r="T174" s="26"/>
      <c r="U174" s="166">
        <f t="shared" si="5"/>
        <v>0.66666666666666663</v>
      </c>
    </row>
    <row r="175" spans="1:21">
      <c r="A175" s="23"/>
      <c r="B175" s="494" t="s">
        <v>65</v>
      </c>
      <c r="C175" s="495"/>
      <c r="D175" s="495"/>
      <c r="E175" s="495"/>
      <c r="F175" s="496"/>
      <c r="G175" s="478">
        <v>6200</v>
      </c>
      <c r="H175" s="479"/>
      <c r="I175" s="26"/>
      <c r="J175" s="26">
        <f>+Mensual_Limpia!J400+Mensual_Limpia!J514+Mensual_Limpia!J629</f>
        <v>6200</v>
      </c>
      <c r="K175" s="26"/>
      <c r="L175" s="26"/>
      <c r="M175" s="26">
        <f>+Mensual_Limpia!M400+Mensual_Limpia!M514+Mensual_Limpia!M629</f>
        <v>0</v>
      </c>
      <c r="N175" s="26"/>
      <c r="O175" s="26"/>
      <c r="P175" s="26">
        <f>+Mensual_Limpia!P629</f>
        <v>6200</v>
      </c>
      <c r="Q175" s="26"/>
      <c r="R175" s="26"/>
      <c r="S175" s="26">
        <f>+Mensual_Limpia!S629</f>
        <v>0</v>
      </c>
      <c r="T175" s="26"/>
      <c r="U175" s="166">
        <f t="shared" si="5"/>
        <v>0</v>
      </c>
    </row>
    <row r="176" spans="1:21">
      <c r="A176" s="23"/>
      <c r="B176" s="494" t="s">
        <v>74</v>
      </c>
      <c r="C176" s="495"/>
      <c r="D176" s="495"/>
      <c r="E176" s="495"/>
      <c r="F176" s="496"/>
      <c r="G176" s="478">
        <v>6000</v>
      </c>
      <c r="H176" s="479"/>
      <c r="I176" s="26"/>
      <c r="J176" s="26">
        <f>+Mensual_Limpia!J401+Mensual_Limpia!J515+Mensual_Limpia!J630</f>
        <v>1500</v>
      </c>
      <c r="K176" s="26"/>
      <c r="L176" s="26"/>
      <c r="M176" s="26">
        <f>+Mensual_Limpia!M401+Mensual_Limpia!M515+Mensual_Limpia!M630</f>
        <v>943.62</v>
      </c>
      <c r="N176" s="26"/>
      <c r="O176" s="26"/>
      <c r="P176" s="26">
        <f>+Mensual_Limpia!P630</f>
        <v>3000</v>
      </c>
      <c r="Q176" s="26"/>
      <c r="R176" s="26"/>
      <c r="S176" s="26">
        <f>+Mensual_Limpia!S630</f>
        <v>2063.3100000000004</v>
      </c>
      <c r="T176" s="26"/>
      <c r="U176" s="166">
        <f t="shared" si="5"/>
        <v>0.34388500000000005</v>
      </c>
    </row>
    <row r="177" spans="1:21">
      <c r="A177" s="23"/>
      <c r="B177" s="494" t="s">
        <v>66</v>
      </c>
      <c r="C177" s="495"/>
      <c r="D177" s="495"/>
      <c r="E177" s="495"/>
      <c r="F177" s="496"/>
      <c r="G177" s="478">
        <v>24000</v>
      </c>
      <c r="H177" s="479"/>
      <c r="I177" s="26"/>
      <c r="J177" s="26">
        <f>+Mensual_Limpia!J402+Mensual_Limpia!J516+Mensual_Limpia!J631</f>
        <v>24000</v>
      </c>
      <c r="K177" s="26"/>
      <c r="L177" s="26"/>
      <c r="M177" s="26">
        <f>+Mensual_Limpia!M402+Mensual_Limpia!M516+Mensual_Limpia!M631</f>
        <v>8755.7199999999993</v>
      </c>
      <c r="N177" s="26"/>
      <c r="O177" s="26"/>
      <c r="P177" s="26">
        <f>+Mensual_Limpia!P631</f>
        <v>24000</v>
      </c>
      <c r="Q177" s="26"/>
      <c r="R177" s="26"/>
      <c r="S177" s="26">
        <f>+Mensual_Limpia!S631</f>
        <v>8755.7199999999993</v>
      </c>
      <c r="T177" s="26"/>
      <c r="U177" s="166">
        <f t="shared" si="5"/>
        <v>0.36482166666666666</v>
      </c>
    </row>
    <row r="178" spans="1:21">
      <c r="A178" s="23"/>
      <c r="B178" s="494" t="s">
        <v>75</v>
      </c>
      <c r="C178" s="495"/>
      <c r="D178" s="495"/>
      <c r="E178" s="495"/>
      <c r="F178" s="496"/>
      <c r="G178" s="478">
        <v>12000</v>
      </c>
      <c r="H178" s="479"/>
      <c r="I178" s="26"/>
      <c r="J178" s="26">
        <f>+Mensual_Limpia!J403+Mensual_Limpia!J517+Mensual_Limpia!J632</f>
        <v>3000</v>
      </c>
      <c r="K178" s="26"/>
      <c r="L178" s="26"/>
      <c r="M178" s="26">
        <f>+Mensual_Limpia!M403+Mensual_Limpia!M517+Mensual_Limpia!M632</f>
        <v>0</v>
      </c>
      <c r="N178" s="26"/>
      <c r="O178" s="26"/>
      <c r="P178" s="26">
        <f>+Mensual_Limpia!P632</f>
        <v>6000</v>
      </c>
      <c r="Q178" s="26"/>
      <c r="R178" s="26"/>
      <c r="S178" s="26">
        <f>+Mensual_Limpia!S632</f>
        <v>0</v>
      </c>
      <c r="T178" s="26"/>
      <c r="U178" s="166">
        <f t="shared" si="5"/>
        <v>0</v>
      </c>
    </row>
    <row r="179" spans="1:21">
      <c r="A179" s="23"/>
      <c r="B179" s="494" t="s">
        <v>76</v>
      </c>
      <c r="C179" s="495"/>
      <c r="D179" s="495"/>
      <c r="E179" s="495"/>
      <c r="F179" s="496"/>
      <c r="G179" s="478">
        <v>8244</v>
      </c>
      <c r="H179" s="479"/>
      <c r="I179" s="26"/>
      <c r="J179" s="26">
        <f>+Mensual_Limpia!J404+Mensual_Limpia!J518+Mensual_Limpia!J633</f>
        <v>2061</v>
      </c>
      <c r="K179" s="26"/>
      <c r="L179" s="26"/>
      <c r="M179" s="26">
        <f>+Mensual_Limpia!M404+Mensual_Limpia!M518+Mensual_Limpia!M633</f>
        <v>2061</v>
      </c>
      <c r="N179" s="26"/>
      <c r="O179" s="26"/>
      <c r="P179" s="26">
        <f>+Mensual_Limpia!P633</f>
        <v>4122</v>
      </c>
      <c r="Q179" s="26"/>
      <c r="R179" s="26"/>
      <c r="S179" s="26">
        <f>+Mensual_Limpia!S633</f>
        <v>2580</v>
      </c>
      <c r="T179" s="26"/>
      <c r="U179" s="166">
        <f t="shared" si="5"/>
        <v>0.31295487627365359</v>
      </c>
    </row>
    <row r="180" spans="1:21" ht="15.75" thickBot="1">
      <c r="A180" s="23"/>
      <c r="B180" s="494" t="s">
        <v>77</v>
      </c>
      <c r="C180" s="495"/>
      <c r="D180" s="495"/>
      <c r="E180" s="495"/>
      <c r="F180" s="496"/>
      <c r="G180" s="513">
        <v>3600</v>
      </c>
      <c r="H180" s="514"/>
      <c r="I180" s="26"/>
      <c r="J180" s="26">
        <f>+Mensual_Limpia!J405+Mensual_Limpia!J519+Mensual_Limpia!J634</f>
        <v>900</v>
      </c>
      <c r="K180" s="26"/>
      <c r="L180" s="26"/>
      <c r="M180" s="26">
        <f>+Mensual_Limpia!M405+Mensual_Limpia!M519+Mensual_Limpia!M634</f>
        <v>0</v>
      </c>
      <c r="N180" s="26"/>
      <c r="O180" s="26"/>
      <c r="P180" s="26">
        <f>+Mensual_Limpia!P634</f>
        <v>1800</v>
      </c>
      <c r="Q180" s="26"/>
      <c r="R180" s="26"/>
      <c r="S180" s="26">
        <f>+Mensual_Limpia!S634</f>
        <v>0</v>
      </c>
      <c r="T180" s="26"/>
      <c r="U180" s="166">
        <f t="shared" si="5"/>
        <v>0</v>
      </c>
    </row>
    <row r="181" spans="1:21" s="239" customFormat="1" ht="15.75" thickBot="1">
      <c r="A181" s="237"/>
      <c r="B181" s="648" t="s">
        <v>53</v>
      </c>
      <c r="C181" s="649"/>
      <c r="D181" s="649"/>
      <c r="E181" s="649"/>
      <c r="F181" s="649"/>
      <c r="G181" s="502">
        <f>SUM(G182:H184)</f>
        <v>626374.5</v>
      </c>
      <c r="H181" s="502"/>
      <c r="I181" s="161"/>
      <c r="J181" s="161">
        <f>SUM(J182:J184)</f>
        <v>375344.69999999995</v>
      </c>
      <c r="K181" s="161"/>
      <c r="L181" s="161"/>
      <c r="M181" s="161">
        <f>SUM(M182:M184)</f>
        <v>0</v>
      </c>
      <c r="N181" s="161"/>
      <c r="O181" s="161"/>
      <c r="P181" s="161">
        <f>SUM(P182:P184)</f>
        <v>375344.69999999995</v>
      </c>
      <c r="Q181" s="161"/>
      <c r="R181" s="161"/>
      <c r="S181" s="161">
        <f>SUM(S182:S184)</f>
        <v>0</v>
      </c>
      <c r="T181" s="147"/>
      <c r="U181" s="238">
        <f t="shared" si="4"/>
        <v>0</v>
      </c>
    </row>
    <row r="182" spans="1:21">
      <c r="A182" s="23"/>
      <c r="B182" s="494" t="s">
        <v>79</v>
      </c>
      <c r="C182" s="495"/>
      <c r="D182" s="495"/>
      <c r="E182" s="495"/>
      <c r="F182" s="496"/>
      <c r="G182" s="492">
        <v>118800</v>
      </c>
      <c r="H182" s="493"/>
      <c r="I182" s="26"/>
      <c r="J182" s="26">
        <f>+Mensual_Limpia!J407+Mensual_Limpia!J521+Mensual_Limpia!J636</f>
        <v>71280</v>
      </c>
      <c r="K182" s="26"/>
      <c r="L182" s="26"/>
      <c r="M182" s="26">
        <f>+Mensual_Limpia!M407+Mensual_Limpia!M521+Mensual_Limpia!M636</f>
        <v>0</v>
      </c>
      <c r="N182" s="26"/>
      <c r="O182" s="26"/>
      <c r="P182" s="26">
        <f>+Mensual_Limpia!P636</f>
        <v>71280</v>
      </c>
      <c r="Q182" s="26"/>
      <c r="R182" s="26"/>
      <c r="S182" s="26">
        <f>+Mensual_Limpia!S636</f>
        <v>0</v>
      </c>
      <c r="T182" s="26"/>
      <c r="U182" s="166">
        <f t="shared" ref="U182:U184" si="6">+S182/G182</f>
        <v>0</v>
      </c>
    </row>
    <row r="183" spans="1:21">
      <c r="A183" s="23"/>
      <c r="B183" s="494" t="s">
        <v>80</v>
      </c>
      <c r="C183" s="495"/>
      <c r="D183" s="495"/>
      <c r="E183" s="495"/>
      <c r="F183" s="496"/>
      <c r="G183" s="478">
        <v>414774.5</v>
      </c>
      <c r="H183" s="479"/>
      <c r="I183" s="26"/>
      <c r="J183" s="26">
        <f>+Mensual_Limpia!J408+Mensual_Limpia!J522+Mensual_Limpia!J637</f>
        <v>248864.69999999998</v>
      </c>
      <c r="K183" s="26"/>
      <c r="L183" s="26"/>
      <c r="M183" s="26">
        <f>+Mensual_Limpia!M408+Mensual_Limpia!M522+Mensual_Limpia!M637</f>
        <v>0</v>
      </c>
      <c r="N183" s="26"/>
      <c r="O183" s="26"/>
      <c r="P183" s="26">
        <f>+Mensual_Limpia!P637</f>
        <v>248864.69999999998</v>
      </c>
      <c r="Q183" s="26"/>
      <c r="R183" s="26"/>
      <c r="S183" s="26">
        <f>+Mensual_Limpia!S637</f>
        <v>0</v>
      </c>
      <c r="T183" s="26"/>
      <c r="U183" s="166">
        <f t="shared" si="6"/>
        <v>0</v>
      </c>
    </row>
    <row r="184" spans="1:21" ht="15.75" thickBot="1">
      <c r="A184" s="23"/>
      <c r="B184" s="494" t="s">
        <v>81</v>
      </c>
      <c r="C184" s="495"/>
      <c r="D184" s="495"/>
      <c r="E184" s="495"/>
      <c r="F184" s="496"/>
      <c r="G184" s="513">
        <v>92800</v>
      </c>
      <c r="H184" s="514"/>
      <c r="I184" s="26"/>
      <c r="J184" s="26">
        <f>+Mensual_Limpia!J409+Mensual_Limpia!J523+Mensual_Limpia!J638</f>
        <v>55200</v>
      </c>
      <c r="K184" s="26"/>
      <c r="L184" s="26"/>
      <c r="M184" s="26">
        <f>+Mensual_Limpia!M409+Mensual_Limpia!M523+Mensual_Limpia!M638</f>
        <v>0</v>
      </c>
      <c r="N184" s="26"/>
      <c r="O184" s="26"/>
      <c r="P184" s="26">
        <f>+Mensual_Limpia!P638</f>
        <v>55200</v>
      </c>
      <c r="Q184" s="26"/>
      <c r="R184" s="26"/>
      <c r="S184" s="26">
        <f>+Mensual_Limpia!S638</f>
        <v>0</v>
      </c>
      <c r="T184" s="26"/>
      <c r="U184" s="166">
        <f t="shared" si="6"/>
        <v>0</v>
      </c>
    </row>
    <row r="185" spans="1:21" s="241" customFormat="1" ht="15.75" customHeight="1" thickBot="1">
      <c r="A185" s="240"/>
      <c r="B185" s="335" t="s">
        <v>31</v>
      </c>
      <c r="C185" s="336"/>
      <c r="D185" s="336"/>
      <c r="E185" s="336"/>
      <c r="F185" s="336"/>
      <c r="G185" s="511">
        <f>SUM(G186:H191)</f>
        <v>458826.5</v>
      </c>
      <c r="H185" s="512"/>
      <c r="I185" s="234"/>
      <c r="J185" s="242">
        <f>SUM(J186:J191)</f>
        <v>55092</v>
      </c>
      <c r="K185" s="234"/>
      <c r="L185" s="234"/>
      <c r="M185" s="242">
        <f>SUM(M186:M191)</f>
        <v>64332.740000000005</v>
      </c>
      <c r="N185" s="234"/>
      <c r="O185" s="234"/>
      <c r="P185" s="242">
        <f>SUM(P186:P191)</f>
        <v>110184</v>
      </c>
      <c r="Q185" s="234"/>
      <c r="R185" s="234"/>
      <c r="S185" s="242">
        <f>SUM(S186:S191)</f>
        <v>101075.41999999998</v>
      </c>
      <c r="T185" s="234"/>
      <c r="U185" s="236">
        <f t="shared" si="4"/>
        <v>0.22029115580726044</v>
      </c>
    </row>
    <row r="186" spans="1:21">
      <c r="A186" s="23"/>
      <c r="B186" s="494" t="s">
        <v>82</v>
      </c>
      <c r="C186" s="495"/>
      <c r="D186" s="495"/>
      <c r="E186" s="495"/>
      <c r="F186" s="496"/>
      <c r="G186" s="492">
        <v>126314.5</v>
      </c>
      <c r="H186" s="493"/>
      <c r="I186" s="26"/>
      <c r="J186" s="26">
        <f>+Mensual_Limpia!J411+Mensual_Limpia!J525+Mensual_Limpia!J640</f>
        <v>0</v>
      </c>
      <c r="K186" s="26"/>
      <c r="L186" s="26"/>
      <c r="M186" s="26">
        <f>+Mensual_Limpia!M411+Mensual_Limpia!M525+Mensual_Limpia!M640</f>
        <v>0</v>
      </c>
      <c r="N186" s="26"/>
      <c r="O186" s="26"/>
      <c r="P186" s="26">
        <f>+Mensual_Limpia!P640</f>
        <v>0</v>
      </c>
      <c r="Q186" s="26"/>
      <c r="R186" s="26"/>
      <c r="S186" s="26">
        <f>+Mensual_Limpia!S640</f>
        <v>0</v>
      </c>
      <c r="T186" s="26"/>
      <c r="U186" s="166">
        <f t="shared" ref="U186:U191" si="7">+S186/G186</f>
        <v>0</v>
      </c>
    </row>
    <row r="187" spans="1:21">
      <c r="A187" s="23"/>
      <c r="B187" s="494" t="s">
        <v>83</v>
      </c>
      <c r="C187" s="495"/>
      <c r="D187" s="495"/>
      <c r="E187" s="495"/>
      <c r="F187" s="496"/>
      <c r="G187" s="478">
        <v>149500</v>
      </c>
      <c r="H187" s="479"/>
      <c r="I187" s="26"/>
      <c r="J187" s="26">
        <f>+Mensual_Limpia!J412+Mensual_Limpia!J526+Mensual_Limpia!J641</f>
        <v>34500</v>
      </c>
      <c r="K187" s="26"/>
      <c r="L187" s="26"/>
      <c r="M187" s="26">
        <f>+Mensual_Limpia!M412+Mensual_Limpia!M526+Mensual_Limpia!M641</f>
        <v>27872.110000000004</v>
      </c>
      <c r="N187" s="26"/>
      <c r="O187" s="26"/>
      <c r="P187" s="26">
        <f>+Mensual_Limpia!P641</f>
        <v>69000</v>
      </c>
      <c r="Q187" s="26"/>
      <c r="R187" s="26"/>
      <c r="S187" s="26">
        <f>+Mensual_Limpia!S641</f>
        <v>59572.069999999992</v>
      </c>
      <c r="T187" s="26"/>
      <c r="U187" s="166">
        <f t="shared" si="7"/>
        <v>0.39847538461538456</v>
      </c>
    </row>
    <row r="188" spans="1:21">
      <c r="A188" s="23"/>
      <c r="B188" s="494" t="s">
        <v>84</v>
      </c>
      <c r="C188" s="495"/>
      <c r="D188" s="495"/>
      <c r="E188" s="495"/>
      <c r="F188" s="496"/>
      <c r="G188" s="478">
        <v>89232</v>
      </c>
      <c r="H188" s="479"/>
      <c r="I188" s="26"/>
      <c r="J188" s="26">
        <f>+Mensual_Limpia!J413+Mensual_Limpia!J527+Mensual_Limpia!J642</f>
        <v>20592</v>
      </c>
      <c r="K188" s="26"/>
      <c r="L188" s="26"/>
      <c r="M188" s="26">
        <f>+Mensual_Limpia!M413+Mensual_Limpia!M527+Mensual_Limpia!M642</f>
        <v>18119.349999999999</v>
      </c>
      <c r="N188" s="26"/>
      <c r="O188" s="26"/>
      <c r="P188" s="26">
        <f>+Mensual_Limpia!P642</f>
        <v>41184</v>
      </c>
      <c r="Q188" s="26"/>
      <c r="R188" s="26"/>
      <c r="S188" s="26">
        <f>+Mensual_Limpia!S642</f>
        <v>23162.07</v>
      </c>
      <c r="T188" s="26"/>
      <c r="U188" s="166">
        <f t="shared" si="7"/>
        <v>0.25957134211941901</v>
      </c>
    </row>
    <row r="189" spans="1:21">
      <c r="A189" s="23"/>
      <c r="B189" s="494" t="s">
        <v>85</v>
      </c>
      <c r="C189" s="495"/>
      <c r="D189" s="495"/>
      <c r="E189" s="495"/>
      <c r="F189" s="496"/>
      <c r="G189" s="478">
        <v>34500</v>
      </c>
      <c r="H189" s="479"/>
      <c r="I189" s="26"/>
      <c r="J189" s="26">
        <f>+Mensual_Limpia!J414+Mensual_Limpia!J528+Mensual_Limpia!J643</f>
        <v>0</v>
      </c>
      <c r="K189" s="26"/>
      <c r="L189" s="26"/>
      <c r="M189" s="26">
        <f>+Mensual_Limpia!M414+Mensual_Limpia!M528+Mensual_Limpia!M643</f>
        <v>18341.28</v>
      </c>
      <c r="N189" s="26"/>
      <c r="O189" s="26"/>
      <c r="P189" s="26">
        <f>+Mensual_Limpia!P643</f>
        <v>0</v>
      </c>
      <c r="Q189" s="26"/>
      <c r="R189" s="26"/>
      <c r="S189" s="26">
        <f>+Mensual_Limpia!S643</f>
        <v>18341.28</v>
      </c>
      <c r="T189" s="26"/>
      <c r="U189" s="166">
        <f t="shared" si="7"/>
        <v>0.53163130434782602</v>
      </c>
    </row>
    <row r="190" spans="1:21">
      <c r="A190" s="23"/>
      <c r="B190" s="494" t="s">
        <v>86</v>
      </c>
      <c r="C190" s="495"/>
      <c r="D190" s="495"/>
      <c r="E190" s="495"/>
      <c r="F190" s="496"/>
      <c r="G190" s="478">
        <v>14820</v>
      </c>
      <c r="H190" s="479"/>
      <c r="I190" s="26"/>
      <c r="J190" s="26">
        <f>+Mensual_Limpia!J415+Mensual_Limpia!J529+Mensual_Limpia!J644</f>
        <v>0</v>
      </c>
      <c r="K190" s="26"/>
      <c r="L190" s="26"/>
      <c r="M190" s="26">
        <f>+Mensual_Limpia!M415+Mensual_Limpia!M529+Mensual_Limpia!M644</f>
        <v>0</v>
      </c>
      <c r="N190" s="26"/>
      <c r="O190" s="26"/>
      <c r="P190" s="26">
        <f>+Mensual_Limpia!P644</f>
        <v>0</v>
      </c>
      <c r="Q190" s="26"/>
      <c r="R190" s="26"/>
      <c r="S190" s="26">
        <f>+Mensual_Limpia!S644</f>
        <v>0</v>
      </c>
      <c r="T190" s="26"/>
      <c r="U190" s="166">
        <f t="shared" si="7"/>
        <v>0</v>
      </c>
    </row>
    <row r="191" spans="1:21" ht="15.75" thickBot="1">
      <c r="A191" s="23"/>
      <c r="B191" s="494" t="s">
        <v>87</v>
      </c>
      <c r="C191" s="495"/>
      <c r="D191" s="495"/>
      <c r="E191" s="495"/>
      <c r="F191" s="496"/>
      <c r="G191" s="478">
        <v>44460</v>
      </c>
      <c r="H191" s="479"/>
      <c r="I191" s="26"/>
      <c r="J191" s="26">
        <f>+Mensual_Limpia!J416+Mensual_Limpia!J530+Mensual_Limpia!J645</f>
        <v>0</v>
      </c>
      <c r="K191" s="26"/>
      <c r="L191" s="26"/>
      <c r="M191" s="26">
        <f>+Mensual_Limpia!M416+Mensual_Limpia!M530+Mensual_Limpia!M645</f>
        <v>0</v>
      </c>
      <c r="N191" s="26"/>
      <c r="O191" s="26"/>
      <c r="P191" s="26">
        <f>+Mensual_Limpia!P645</f>
        <v>0</v>
      </c>
      <c r="Q191" s="26"/>
      <c r="R191" s="26"/>
      <c r="S191" s="26">
        <f>+Mensual_Limpia!S645</f>
        <v>0</v>
      </c>
      <c r="T191" s="26"/>
      <c r="U191" s="166">
        <f t="shared" si="7"/>
        <v>0</v>
      </c>
    </row>
    <row r="192" spans="1:21" s="244" customFormat="1" ht="12.75" thickBot="1">
      <c r="A192" s="243"/>
      <c r="B192" s="343" t="s">
        <v>22</v>
      </c>
      <c r="C192" s="344"/>
      <c r="D192" s="344"/>
      <c r="E192" s="344"/>
      <c r="F192" s="345"/>
      <c r="G192" s="346">
        <f>+G167+G181+G185</f>
        <v>1344927.5</v>
      </c>
      <c r="H192" s="347"/>
      <c r="I192" s="171"/>
      <c r="J192" s="171">
        <f>+J167+J181+J185</f>
        <v>519421.1</v>
      </c>
      <c r="K192" s="171"/>
      <c r="L192" s="171"/>
      <c r="M192" s="171">
        <f>+M167+M181+M185</f>
        <v>107193.08</v>
      </c>
      <c r="N192" s="171"/>
      <c r="O192" s="171"/>
      <c r="P192" s="171">
        <f>+P167+P181+P185</f>
        <v>649497.5</v>
      </c>
      <c r="Q192" s="171"/>
      <c r="R192" s="171"/>
      <c r="S192" s="171">
        <f>+S167+S181+S185</f>
        <v>171574.44999999998</v>
      </c>
      <c r="T192" s="147"/>
      <c r="U192" s="170">
        <f t="shared" si="4"/>
        <v>0.12757152337207767</v>
      </c>
    </row>
    <row r="193" spans="1:22" ht="15.75" thickBot="1">
      <c r="C193" s="27"/>
      <c r="I193" s="28"/>
      <c r="L193" s="28"/>
      <c r="N193" s="28"/>
      <c r="U193" s="28"/>
    </row>
    <row r="194" spans="1:22" ht="15.75" thickBot="1">
      <c r="B194" s="311" t="s">
        <v>32</v>
      </c>
      <c r="C194" s="312"/>
      <c r="D194" s="312"/>
      <c r="E194" s="312"/>
      <c r="F194" s="312"/>
      <c r="G194" s="312"/>
      <c r="H194" s="312"/>
      <c r="I194" s="312"/>
      <c r="J194" s="312"/>
      <c r="K194" s="312"/>
      <c r="L194" s="312"/>
      <c r="M194" s="312"/>
      <c r="N194" s="312"/>
      <c r="O194" s="312"/>
      <c r="P194" s="312"/>
      <c r="Q194" s="312"/>
      <c r="R194" s="312"/>
      <c r="S194" s="312"/>
      <c r="T194" s="312"/>
      <c r="U194" s="312"/>
      <c r="V194" s="29"/>
    </row>
    <row r="195" spans="1:22" ht="15.75" customHeight="1" thickBot="1">
      <c r="B195" s="314"/>
      <c r="C195" s="315"/>
      <c r="D195" s="318" t="s">
        <v>16</v>
      </c>
      <c r="E195" s="319"/>
      <c r="F195" s="319"/>
      <c r="G195" s="319"/>
      <c r="H195" s="319"/>
      <c r="I195" s="320"/>
      <c r="J195" s="698" t="s">
        <v>112</v>
      </c>
      <c r="K195" s="699"/>
      <c r="L195" s="699"/>
      <c r="M195" s="699"/>
      <c r="N195" s="699"/>
      <c r="O195" s="699"/>
      <c r="P195" s="698" t="s">
        <v>113</v>
      </c>
      <c r="Q195" s="699"/>
      <c r="R195" s="699"/>
      <c r="S195" s="699"/>
      <c r="T195" s="699"/>
      <c r="U195" s="699"/>
    </row>
    <row r="196" spans="1:22" ht="15.75" thickBot="1">
      <c r="B196" s="316"/>
      <c r="C196" s="317"/>
      <c r="D196" s="321" t="s">
        <v>27</v>
      </c>
      <c r="E196" s="322"/>
      <c r="F196" s="322" t="s">
        <v>28</v>
      </c>
      <c r="G196" s="322"/>
      <c r="H196" s="323" t="s">
        <v>29</v>
      </c>
      <c r="I196" s="324"/>
      <c r="J196" s="321" t="s">
        <v>27</v>
      </c>
      <c r="K196" s="322"/>
      <c r="L196" s="322" t="s">
        <v>28</v>
      </c>
      <c r="M196" s="322"/>
      <c r="N196" s="323" t="s">
        <v>29</v>
      </c>
      <c r="O196" s="324"/>
      <c r="P196" s="321" t="s">
        <v>27</v>
      </c>
      <c r="Q196" s="322"/>
      <c r="R196" s="322" t="s">
        <v>28</v>
      </c>
      <c r="S196" s="322"/>
      <c r="T196" s="323" t="s">
        <v>29</v>
      </c>
      <c r="U196" s="324"/>
    </row>
    <row r="197" spans="1:22" ht="26.25" customHeight="1">
      <c r="A197" s="23"/>
      <c r="B197" s="325" t="s">
        <v>34</v>
      </c>
      <c r="C197" s="326"/>
      <c r="D197" s="327"/>
      <c r="E197" s="328"/>
      <c r="F197" s="328">
        <f>+G167+G181</f>
        <v>886101</v>
      </c>
      <c r="G197" s="328"/>
      <c r="H197" s="328"/>
      <c r="I197" s="329"/>
      <c r="J197" s="327"/>
      <c r="K197" s="328"/>
      <c r="L197" s="328">
        <f>+M167+M181</f>
        <v>42860.34</v>
      </c>
      <c r="M197" s="328"/>
      <c r="N197" s="328"/>
      <c r="O197" s="329"/>
      <c r="P197" s="327"/>
      <c r="Q197" s="328"/>
      <c r="R197" s="328">
        <f>+S167+S181</f>
        <v>70499.03</v>
      </c>
      <c r="S197" s="328"/>
      <c r="T197" s="328"/>
      <c r="U197" s="329"/>
    </row>
    <row r="198" spans="1:22" ht="26.25" customHeight="1" thickBot="1">
      <c r="A198" s="4"/>
      <c r="B198" s="303" t="s">
        <v>35</v>
      </c>
      <c r="C198" s="304"/>
      <c r="D198" s="305"/>
      <c r="E198" s="306"/>
      <c r="F198" s="306">
        <f>+G185</f>
        <v>458826.5</v>
      </c>
      <c r="G198" s="306"/>
      <c r="H198" s="306"/>
      <c r="I198" s="307"/>
      <c r="J198" s="305"/>
      <c r="K198" s="306"/>
      <c r="L198" s="306">
        <f>+M185</f>
        <v>64332.740000000005</v>
      </c>
      <c r="M198" s="306"/>
      <c r="N198" s="306"/>
      <c r="O198" s="307"/>
      <c r="P198" s="305"/>
      <c r="Q198" s="306"/>
      <c r="R198" s="306">
        <f>+S185</f>
        <v>101075.41999999998</v>
      </c>
      <c r="S198" s="306"/>
      <c r="T198" s="306"/>
      <c r="U198" s="307"/>
    </row>
    <row r="199" spans="1:22" ht="15.75" thickBot="1">
      <c r="A199" s="23"/>
      <c r="B199" s="31" t="s">
        <v>22</v>
      </c>
      <c r="C199" s="32"/>
      <c r="D199" s="692"/>
      <c r="E199" s="693"/>
      <c r="F199" s="309">
        <f>SUM(F197:F198)</f>
        <v>1344927.5</v>
      </c>
      <c r="G199" s="309"/>
      <c r="H199" s="309"/>
      <c r="I199" s="310"/>
      <c r="J199" s="308"/>
      <c r="K199" s="309"/>
      <c r="L199" s="309">
        <f>SUM(L197:L198)</f>
        <v>107193.08</v>
      </c>
      <c r="M199" s="309"/>
      <c r="N199" s="309"/>
      <c r="O199" s="310"/>
      <c r="P199" s="308"/>
      <c r="Q199" s="309"/>
      <c r="R199" s="309">
        <f>SUM(R197:R198)</f>
        <v>171574.44999999998</v>
      </c>
      <c r="S199" s="309"/>
      <c r="T199" s="309"/>
      <c r="U199" s="310"/>
    </row>
    <row r="200" spans="1:22">
      <c r="A200" s="23"/>
      <c r="B200" s="82"/>
      <c r="C200" s="82"/>
      <c r="D200" s="82"/>
      <c r="E200" s="82"/>
      <c r="F200" s="79"/>
      <c r="G200" s="79"/>
      <c r="H200" s="75"/>
      <c r="I200" s="75"/>
      <c r="J200" s="79"/>
      <c r="K200" s="79"/>
      <c r="L200" s="79"/>
      <c r="M200" s="75"/>
      <c r="N200" s="79"/>
      <c r="O200" s="75"/>
      <c r="P200" s="75"/>
      <c r="Q200" s="79"/>
      <c r="R200" s="23"/>
      <c r="S200" s="23"/>
      <c r="T200" s="23"/>
      <c r="U200" s="23"/>
    </row>
    <row r="201" spans="1:22" ht="15.75" thickBot="1">
      <c r="A201" s="23"/>
      <c r="B201" s="82"/>
      <c r="C201" s="82"/>
      <c r="D201" s="82"/>
      <c r="E201" s="82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23"/>
      <c r="S201" s="23"/>
      <c r="T201" s="23"/>
      <c r="U201" s="23"/>
    </row>
    <row r="202" spans="1:22" ht="15.75" thickBot="1">
      <c r="B202" s="480" t="s">
        <v>36</v>
      </c>
      <c r="C202" s="481"/>
      <c r="D202" s="481"/>
      <c r="E202" s="316"/>
      <c r="F202" s="482"/>
      <c r="G202" s="482"/>
      <c r="H202" s="482"/>
      <c r="I202" s="482"/>
      <c r="J202" s="482"/>
      <c r="K202" s="482"/>
      <c r="L202" s="482"/>
      <c r="M202" s="482"/>
      <c r="N202" s="482"/>
      <c r="O202" s="482"/>
      <c r="P202" s="482"/>
      <c r="Q202" s="482"/>
      <c r="R202" s="482"/>
      <c r="S202" s="482"/>
      <c r="T202" s="482"/>
      <c r="U202" s="482"/>
    </row>
    <row r="203" spans="1:22">
      <c r="B203" s="483"/>
      <c r="C203" s="484"/>
      <c r="D203" s="484"/>
      <c r="E203" s="484"/>
      <c r="F203" s="484"/>
      <c r="G203" s="484"/>
      <c r="H203" s="484"/>
      <c r="I203" s="484"/>
      <c r="J203" s="484"/>
      <c r="K203" s="484"/>
      <c r="L203" s="484"/>
      <c r="M203" s="484"/>
      <c r="N203" s="484"/>
      <c r="O203" s="484"/>
      <c r="P203" s="484"/>
      <c r="Q203" s="484"/>
      <c r="R203" s="484"/>
      <c r="S203" s="484"/>
      <c r="T203" s="484"/>
      <c r="U203" s="485"/>
    </row>
    <row r="204" spans="1:22">
      <c r="B204" s="486"/>
      <c r="C204" s="487"/>
      <c r="D204" s="487"/>
      <c r="E204" s="487"/>
      <c r="F204" s="487"/>
      <c r="G204" s="487"/>
      <c r="H204" s="487"/>
      <c r="I204" s="487"/>
      <c r="J204" s="487"/>
      <c r="K204" s="487"/>
      <c r="L204" s="487"/>
      <c r="M204" s="487"/>
      <c r="N204" s="487"/>
      <c r="O204" s="487"/>
      <c r="P204" s="487"/>
      <c r="Q204" s="487"/>
      <c r="R204" s="487"/>
      <c r="S204" s="487"/>
      <c r="T204" s="487"/>
      <c r="U204" s="488"/>
    </row>
    <row r="205" spans="1:22">
      <c r="B205" s="486"/>
      <c r="C205" s="487"/>
      <c r="D205" s="487"/>
      <c r="E205" s="487"/>
      <c r="F205" s="487"/>
      <c r="G205" s="487"/>
      <c r="H205" s="487"/>
      <c r="I205" s="487"/>
      <c r="J205" s="487"/>
      <c r="K205" s="487"/>
      <c r="L205" s="487"/>
      <c r="M205" s="487"/>
      <c r="N205" s="487"/>
      <c r="O205" s="487"/>
      <c r="P205" s="487"/>
      <c r="Q205" s="487"/>
      <c r="R205" s="487"/>
      <c r="S205" s="487"/>
      <c r="T205" s="487"/>
      <c r="U205" s="488"/>
    </row>
    <row r="206" spans="1:22">
      <c r="B206" s="486"/>
      <c r="C206" s="487"/>
      <c r="D206" s="487"/>
      <c r="E206" s="487"/>
      <c r="F206" s="487"/>
      <c r="G206" s="487"/>
      <c r="H206" s="487"/>
      <c r="I206" s="487"/>
      <c r="J206" s="487"/>
      <c r="K206" s="487"/>
      <c r="L206" s="487"/>
      <c r="M206" s="487"/>
      <c r="N206" s="487"/>
      <c r="O206" s="487"/>
      <c r="P206" s="487"/>
      <c r="Q206" s="487"/>
      <c r="R206" s="487"/>
      <c r="S206" s="487"/>
      <c r="T206" s="487"/>
      <c r="U206" s="488"/>
    </row>
    <row r="207" spans="1:22">
      <c r="B207" s="486"/>
      <c r="C207" s="487"/>
      <c r="D207" s="487"/>
      <c r="E207" s="487"/>
      <c r="F207" s="487"/>
      <c r="G207" s="487"/>
      <c r="H207" s="487"/>
      <c r="I207" s="487"/>
      <c r="J207" s="487"/>
      <c r="K207" s="487"/>
      <c r="L207" s="487"/>
      <c r="M207" s="487"/>
      <c r="N207" s="487"/>
      <c r="O207" s="487"/>
      <c r="P207" s="487"/>
      <c r="Q207" s="487"/>
      <c r="R207" s="487"/>
      <c r="S207" s="487"/>
      <c r="T207" s="487"/>
      <c r="U207" s="488"/>
    </row>
    <row r="208" spans="1:22">
      <c r="B208" s="486"/>
      <c r="C208" s="487"/>
      <c r="D208" s="487"/>
      <c r="E208" s="487"/>
      <c r="F208" s="487"/>
      <c r="G208" s="487"/>
      <c r="H208" s="487"/>
      <c r="I208" s="487"/>
      <c r="J208" s="487"/>
      <c r="K208" s="487"/>
      <c r="L208" s="487"/>
      <c r="M208" s="487"/>
      <c r="N208" s="487"/>
      <c r="O208" s="487"/>
      <c r="P208" s="487"/>
      <c r="Q208" s="487"/>
      <c r="R208" s="487"/>
      <c r="S208" s="487"/>
      <c r="T208" s="487"/>
      <c r="U208" s="488"/>
    </row>
    <row r="209" spans="2:21" ht="15.75" thickBot="1">
      <c r="B209" s="489"/>
      <c r="C209" s="490"/>
      <c r="D209" s="490"/>
      <c r="E209" s="490"/>
      <c r="F209" s="490"/>
      <c r="G209" s="490"/>
      <c r="H209" s="490"/>
      <c r="I209" s="490"/>
      <c r="J209" s="490"/>
      <c r="K209" s="490"/>
      <c r="L209" s="490"/>
      <c r="M209" s="490"/>
      <c r="N209" s="490"/>
      <c r="O209" s="490"/>
      <c r="P209" s="490"/>
      <c r="Q209" s="490"/>
      <c r="R209" s="490"/>
      <c r="S209" s="490"/>
      <c r="T209" s="490"/>
      <c r="U209" s="491"/>
    </row>
    <row r="210" spans="2:21">
      <c r="B210" s="23"/>
    </row>
    <row r="211" spans="2:21">
      <c r="B211" s="23"/>
    </row>
    <row r="212" spans="2:21">
      <c r="H212" s="36"/>
      <c r="I212" s="626" t="s">
        <v>37</v>
      </c>
      <c r="J212" s="626"/>
      <c r="K212" s="626"/>
      <c r="L212" s="626"/>
      <c r="M212" s="626"/>
      <c r="N212" s="626"/>
      <c r="Q212" s="626" t="s">
        <v>38</v>
      </c>
      <c r="R212" s="626"/>
      <c r="S212" s="626"/>
      <c r="T212" s="626"/>
      <c r="U212" s="626"/>
    </row>
    <row r="213" spans="2:21">
      <c r="B213" s="642" t="s">
        <v>39</v>
      </c>
      <c r="C213" s="642"/>
      <c r="D213" s="642"/>
      <c r="E213" s="642"/>
      <c r="F213" s="642"/>
      <c r="G213" s="37"/>
      <c r="H213" s="37"/>
      <c r="I213" s="627"/>
      <c r="J213" s="627"/>
      <c r="K213" s="627"/>
      <c r="L213" s="627"/>
      <c r="M213" s="627"/>
      <c r="N213" s="627"/>
      <c r="O213" s="37"/>
      <c r="P213" s="37"/>
      <c r="Q213" s="629" t="s">
        <v>1</v>
      </c>
      <c r="R213" s="629"/>
      <c r="S213" s="629"/>
      <c r="T213" s="629"/>
      <c r="U213" s="629"/>
    </row>
    <row r="214" spans="2:21" ht="15.75" customHeight="1">
      <c r="B214" s="629"/>
      <c r="C214" s="629"/>
      <c r="D214" s="629"/>
      <c r="E214" s="629"/>
      <c r="F214" s="629"/>
      <c r="G214" s="137"/>
      <c r="H214" s="137"/>
      <c r="I214" s="627"/>
      <c r="J214" s="627"/>
      <c r="K214" s="627"/>
      <c r="L214" s="627"/>
      <c r="M214" s="627"/>
      <c r="N214" s="627"/>
      <c r="O214" s="137"/>
      <c r="P214" s="137"/>
      <c r="Q214" s="629"/>
      <c r="R214" s="629"/>
      <c r="S214" s="629"/>
      <c r="T214" s="629"/>
      <c r="U214" s="629"/>
    </row>
    <row r="215" spans="2:21">
      <c r="B215" s="629"/>
      <c r="C215" s="629"/>
      <c r="D215" s="629"/>
      <c r="E215" s="629"/>
      <c r="F215" s="629"/>
      <c r="G215" s="137"/>
      <c r="H215" s="137"/>
      <c r="I215" s="627"/>
      <c r="J215" s="627"/>
      <c r="K215" s="627"/>
      <c r="L215" s="627"/>
      <c r="M215" s="627"/>
      <c r="N215" s="627"/>
      <c r="O215" s="137"/>
      <c r="P215" s="137"/>
      <c r="Q215" s="629"/>
      <c r="R215" s="629"/>
      <c r="S215" s="629"/>
      <c r="T215" s="629"/>
      <c r="U215" s="629"/>
    </row>
    <row r="216" spans="2:21">
      <c r="B216" s="629"/>
      <c r="C216" s="629"/>
      <c r="D216" s="629"/>
      <c r="E216" s="629"/>
      <c r="F216" s="629"/>
      <c r="G216" s="137"/>
      <c r="H216" s="137"/>
      <c r="I216" s="627"/>
      <c r="J216" s="627"/>
      <c r="K216" s="627"/>
      <c r="L216" s="627"/>
      <c r="M216" s="627"/>
      <c r="N216" s="627"/>
      <c r="O216" s="137"/>
      <c r="P216" s="137"/>
      <c r="Q216" s="629"/>
      <c r="R216" s="629"/>
      <c r="S216" s="629"/>
      <c r="T216" s="629"/>
      <c r="U216" s="629"/>
    </row>
    <row r="217" spans="2:21" ht="15.75" thickBot="1">
      <c r="B217" s="482"/>
      <c r="C217" s="482"/>
      <c r="D217" s="482"/>
      <c r="E217" s="482"/>
      <c r="F217" s="482"/>
      <c r="I217" s="628"/>
      <c r="J217" s="628"/>
      <c r="K217" s="628"/>
      <c r="L217" s="628"/>
      <c r="M217" s="628"/>
      <c r="N217" s="628"/>
      <c r="Q217" s="482"/>
      <c r="R217" s="482"/>
      <c r="S217" s="482"/>
      <c r="T217" s="482"/>
      <c r="U217" s="482"/>
    </row>
    <row r="218" spans="2:21">
      <c r="B218" s="630" t="s">
        <v>88</v>
      </c>
      <c r="C218" s="630"/>
      <c r="D218" s="630"/>
      <c r="E218" s="630"/>
      <c r="F218" s="630"/>
      <c r="I218" s="630" t="s">
        <v>89</v>
      </c>
      <c r="J218" s="630"/>
      <c r="K218" s="630"/>
      <c r="L218" s="630"/>
      <c r="M218" s="630"/>
      <c r="N218" s="630"/>
      <c r="Q218" s="631" t="s">
        <v>90</v>
      </c>
      <c r="R218" s="631"/>
      <c r="S218" s="631"/>
      <c r="T218" s="631"/>
      <c r="U218" s="631"/>
    </row>
    <row r="219" spans="2:21" ht="15.75" customHeight="1">
      <c r="B219" s="637" t="s">
        <v>91</v>
      </c>
      <c r="C219" s="637"/>
      <c r="D219" s="637"/>
      <c r="E219" s="637"/>
      <c r="F219" s="637"/>
      <c r="I219" s="632" t="s">
        <v>92</v>
      </c>
      <c r="J219" s="632"/>
      <c r="K219" s="632"/>
      <c r="L219" s="632"/>
      <c r="M219" s="632"/>
      <c r="N219" s="632"/>
      <c r="O219" s="151"/>
      <c r="P219" s="151"/>
      <c r="Q219" s="632" t="s">
        <v>93</v>
      </c>
      <c r="R219" s="632"/>
      <c r="S219" s="632"/>
      <c r="T219" s="632"/>
      <c r="U219" s="632"/>
    </row>
    <row r="220" spans="2:21">
      <c r="B220" s="23"/>
    </row>
    <row r="221" spans="2:21">
      <c r="B221" s="23"/>
      <c r="I221" s="626" t="s">
        <v>41</v>
      </c>
      <c r="J221" s="626"/>
      <c r="K221" s="626"/>
      <c r="L221" s="626"/>
      <c r="M221" s="626"/>
      <c r="N221" s="626"/>
    </row>
    <row r="222" spans="2:21">
      <c r="B222" s="302" t="s">
        <v>118</v>
      </c>
      <c r="C222" s="302"/>
      <c r="D222" s="302"/>
      <c r="E222" s="302"/>
      <c r="F222" s="302"/>
      <c r="I222" s="302" t="s">
        <v>40</v>
      </c>
      <c r="J222" s="302"/>
      <c r="K222" s="302"/>
      <c r="L222" s="302"/>
      <c r="M222" s="302"/>
      <c r="N222" s="302"/>
      <c r="Q222" s="302" t="s">
        <v>42</v>
      </c>
      <c r="R222" s="302"/>
      <c r="S222" s="302"/>
      <c r="T222" s="302"/>
      <c r="U222" s="302"/>
    </row>
    <row r="223" spans="2:21">
      <c r="B223" s="629"/>
      <c r="C223" s="629"/>
      <c r="D223" s="629"/>
      <c r="E223" s="629"/>
      <c r="F223" s="629"/>
      <c r="I223" s="302"/>
      <c r="J223" s="302"/>
      <c r="K223" s="302"/>
      <c r="L223" s="302"/>
      <c r="M223" s="302"/>
      <c r="N223" s="302"/>
      <c r="Q223" s="629"/>
      <c r="R223" s="629"/>
      <c r="S223" s="629"/>
      <c r="T223" s="629"/>
      <c r="U223" s="629"/>
    </row>
    <row r="224" spans="2:21">
      <c r="B224" s="629"/>
      <c r="C224" s="629"/>
      <c r="D224" s="629"/>
      <c r="E224" s="629"/>
      <c r="F224" s="629"/>
      <c r="I224" s="302"/>
      <c r="J224" s="302"/>
      <c r="K224" s="302"/>
      <c r="L224" s="302"/>
      <c r="M224" s="302"/>
      <c r="N224" s="302"/>
      <c r="Q224" s="629"/>
      <c r="R224" s="629"/>
      <c r="S224" s="629"/>
      <c r="T224" s="629"/>
      <c r="U224" s="629"/>
    </row>
    <row r="225" spans="2:21">
      <c r="B225" s="629"/>
      <c r="C225" s="629"/>
      <c r="D225" s="629"/>
      <c r="E225" s="629"/>
      <c r="F225" s="629"/>
      <c r="I225" s="302"/>
      <c r="J225" s="302"/>
      <c r="K225" s="302"/>
      <c r="L225" s="302"/>
      <c r="M225" s="302"/>
      <c r="N225" s="302"/>
      <c r="Q225" s="629"/>
      <c r="R225" s="629"/>
      <c r="S225" s="629"/>
      <c r="T225" s="629"/>
      <c r="U225" s="629"/>
    </row>
    <row r="226" spans="2:21" ht="15.75" thickBot="1">
      <c r="B226" s="482"/>
      <c r="C226" s="482"/>
      <c r="D226" s="482"/>
      <c r="E226" s="482"/>
      <c r="F226" s="482"/>
      <c r="G226" s="38"/>
      <c r="H226" s="38"/>
      <c r="I226" s="633"/>
      <c r="J226" s="633"/>
      <c r="K226" s="633"/>
      <c r="L226" s="633"/>
      <c r="M226" s="633"/>
      <c r="N226" s="633"/>
      <c r="O226" s="38"/>
      <c r="P226" s="38"/>
      <c r="Q226" s="482"/>
      <c r="R226" s="482"/>
      <c r="S226" s="482"/>
      <c r="T226" s="482"/>
      <c r="U226" s="482"/>
    </row>
    <row r="227" spans="2:21" ht="15.75" customHeight="1">
      <c r="B227" s="630" t="s">
        <v>94</v>
      </c>
      <c r="C227" s="630"/>
      <c r="D227" s="630"/>
      <c r="E227" s="630"/>
      <c r="F227" s="630"/>
      <c r="G227" s="152"/>
      <c r="H227" s="152"/>
      <c r="I227" s="630" t="s">
        <v>95</v>
      </c>
      <c r="J227" s="630"/>
      <c r="K227" s="630"/>
      <c r="L227" s="630"/>
      <c r="M227" s="630"/>
      <c r="N227" s="630"/>
      <c r="O227" s="38"/>
      <c r="P227" s="38"/>
      <c r="Q227" s="630" t="s">
        <v>96</v>
      </c>
      <c r="R227" s="630"/>
      <c r="S227" s="630"/>
      <c r="T227" s="630"/>
      <c r="U227" s="630"/>
    </row>
    <row r="228" spans="2:21" ht="46.5" customHeight="1">
      <c r="B228" s="685" t="s">
        <v>97</v>
      </c>
      <c r="C228" s="685"/>
      <c r="D228" s="685"/>
      <c r="E228" s="685"/>
      <c r="F228" s="685"/>
      <c r="I228" s="686" t="s">
        <v>98</v>
      </c>
      <c r="J228" s="686"/>
      <c r="K228" s="686"/>
      <c r="L228" s="686"/>
      <c r="M228" s="686"/>
      <c r="N228" s="686"/>
      <c r="Q228" s="686" t="s">
        <v>99</v>
      </c>
      <c r="R228" s="686"/>
      <c r="S228" s="686"/>
      <c r="T228" s="686"/>
      <c r="U228" s="686"/>
    </row>
    <row r="229" spans="2:21" ht="49.5" customHeight="1">
      <c r="B229" s="23"/>
    </row>
    <row r="230" spans="2:21">
      <c r="B230" s="23"/>
    </row>
    <row r="231" spans="2:21">
      <c r="B231" s="23"/>
    </row>
    <row r="232" spans="2:21">
      <c r="H232" s="35"/>
      <c r="I232" s="35"/>
      <c r="O232" s="35"/>
      <c r="Q232" s="35"/>
    </row>
    <row r="233" spans="2:21">
      <c r="B233" s="36"/>
      <c r="C233" s="36"/>
      <c r="D233" s="36"/>
      <c r="E233" s="36"/>
      <c r="F233" s="36"/>
      <c r="I233" s="36"/>
      <c r="J233" s="626"/>
      <c r="K233" s="626"/>
      <c r="L233" s="626"/>
      <c r="M233" s="626"/>
      <c r="N233" s="626"/>
      <c r="O233" s="626"/>
      <c r="R233" s="626"/>
      <c r="S233" s="626"/>
      <c r="T233" s="626"/>
      <c r="U233" s="626"/>
    </row>
    <row r="244" spans="2:21"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2:21" ht="25.5" customHeight="1">
      <c r="B245" s="446" t="s">
        <v>122</v>
      </c>
      <c r="C245" s="446"/>
      <c r="D245" s="446"/>
      <c r="E245" s="446"/>
      <c r="F245" s="446"/>
      <c r="G245" s="446"/>
      <c r="H245" s="446"/>
      <c r="I245" s="446"/>
      <c r="J245" s="446"/>
      <c r="K245" s="446"/>
      <c r="L245" s="446"/>
      <c r="M245" s="446"/>
      <c r="N245" s="446"/>
      <c r="O245" s="446"/>
      <c r="P245" s="446"/>
      <c r="Q245" s="446"/>
      <c r="R245" s="446"/>
      <c r="S245" s="446"/>
      <c r="T245" s="446"/>
      <c r="U245" s="446"/>
    </row>
    <row r="246" spans="2:21">
      <c r="F246" t="s">
        <v>1</v>
      </c>
    </row>
    <row r="247" spans="2:21" ht="21.75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2:21" ht="15.75" thickBot="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2:21" ht="15" customHeight="1">
      <c r="B249" s="463" t="s">
        <v>2</v>
      </c>
      <c r="C249" s="464"/>
      <c r="D249" s="464"/>
      <c r="E249" s="464"/>
      <c r="F249" s="465"/>
      <c r="G249" s="466" t="s">
        <v>123</v>
      </c>
      <c r="H249" s="467"/>
      <c r="I249" s="467"/>
      <c r="J249" s="467"/>
      <c r="K249" s="467"/>
      <c r="L249" s="467"/>
      <c r="M249" s="467"/>
      <c r="N249" s="467"/>
      <c r="O249" s="467"/>
      <c r="P249" s="467"/>
      <c r="Q249" s="467"/>
      <c r="R249" s="467"/>
      <c r="S249" s="467"/>
      <c r="T249" s="467"/>
      <c r="U249" s="468"/>
    </row>
    <row r="250" spans="2:21" ht="15" customHeight="1">
      <c r="B250" s="469" t="s">
        <v>3</v>
      </c>
      <c r="C250" s="470"/>
      <c r="D250" s="470"/>
      <c r="E250" s="470"/>
      <c r="F250" s="471"/>
      <c r="G250" s="620" t="s">
        <v>100</v>
      </c>
      <c r="H250" s="621"/>
      <c r="I250" s="621"/>
      <c r="J250" s="621"/>
      <c r="K250" s="621"/>
      <c r="L250" s="621"/>
      <c r="M250" s="621"/>
      <c r="N250" s="621"/>
      <c r="O250" s="621"/>
      <c r="P250" s="621"/>
      <c r="Q250" s="621"/>
      <c r="R250" s="621"/>
      <c r="S250" s="621"/>
      <c r="T250" s="621"/>
      <c r="U250" s="622"/>
    </row>
    <row r="251" spans="2:21">
      <c r="B251" s="463" t="s">
        <v>4</v>
      </c>
      <c r="C251" s="464"/>
      <c r="D251" s="464"/>
      <c r="E251" s="464"/>
      <c r="F251" s="465"/>
      <c r="G251" s="623" t="s">
        <v>43</v>
      </c>
      <c r="H251" s="624"/>
      <c r="I251" s="624"/>
      <c r="J251" s="624"/>
      <c r="K251" s="624"/>
      <c r="L251" s="624"/>
      <c r="M251" s="624"/>
      <c r="N251" s="624"/>
      <c r="O251" s="624"/>
      <c r="P251" s="624"/>
      <c r="Q251" s="624"/>
      <c r="R251" s="624"/>
      <c r="S251" s="624"/>
      <c r="T251" s="624"/>
      <c r="U251" s="625"/>
    </row>
    <row r="252" spans="2:21" ht="15" customHeight="1">
      <c r="B252" s="463" t="s">
        <v>5</v>
      </c>
      <c r="C252" s="464"/>
      <c r="D252" s="464"/>
      <c r="E252" s="464"/>
      <c r="F252" s="465"/>
      <c r="G252" s="634" t="s">
        <v>63</v>
      </c>
      <c r="H252" s="635"/>
      <c r="I252" s="635"/>
      <c r="J252" s="635"/>
      <c r="K252" s="635"/>
      <c r="L252" s="635"/>
      <c r="M252" s="635"/>
      <c r="N252" s="635"/>
      <c r="O252" s="635"/>
      <c r="P252" s="635"/>
      <c r="Q252" s="635"/>
      <c r="R252" s="635"/>
      <c r="S252" s="635"/>
      <c r="T252" s="635"/>
      <c r="U252" s="636"/>
    </row>
    <row r="253" spans="2:21" ht="15" customHeight="1">
      <c r="B253" s="463" t="s">
        <v>6</v>
      </c>
      <c r="C253" s="464"/>
      <c r="D253" s="464"/>
      <c r="E253" s="464"/>
      <c r="F253" s="465"/>
      <c r="G253" s="600" t="s">
        <v>7</v>
      </c>
      <c r="H253" s="601"/>
      <c r="I253" s="590"/>
      <c r="J253" s="591"/>
      <c r="K253" s="591"/>
      <c r="L253" s="592"/>
      <c r="M253" s="5" t="s">
        <v>8</v>
      </c>
      <c r="N253" s="590">
        <v>1344927.5</v>
      </c>
      <c r="O253" s="591"/>
      <c r="P253" s="591"/>
      <c r="Q253" s="592"/>
      <c r="R253" s="602" t="s">
        <v>9</v>
      </c>
      <c r="S253" s="601"/>
      <c r="T253" s="590"/>
      <c r="U253" s="603"/>
    </row>
    <row r="254" spans="2:21">
      <c r="B254" s="463" t="s">
        <v>10</v>
      </c>
      <c r="C254" s="464"/>
      <c r="D254" s="464"/>
      <c r="E254" s="464"/>
      <c r="F254" s="465"/>
      <c r="G254" s="588" t="s">
        <v>7</v>
      </c>
      <c r="H254" s="589"/>
      <c r="I254" s="590"/>
      <c r="J254" s="591"/>
      <c r="K254" s="591"/>
      <c r="L254" s="592"/>
      <c r="M254" s="5" t="s">
        <v>8</v>
      </c>
      <c r="N254" s="590">
        <v>1344928.5</v>
      </c>
      <c r="O254" s="591"/>
      <c r="P254" s="591"/>
      <c r="Q254" s="592"/>
      <c r="R254" s="596"/>
      <c r="S254" s="588"/>
      <c r="T254" s="588"/>
      <c r="U254" s="597"/>
    </row>
    <row r="255" spans="2:21" ht="15.75" customHeight="1" thickBot="1">
      <c r="B255" s="463" t="s">
        <v>11</v>
      </c>
      <c r="C255" s="464"/>
      <c r="D255" s="464"/>
      <c r="E255" s="464"/>
      <c r="F255" s="465"/>
      <c r="G255" s="611" t="s">
        <v>103</v>
      </c>
      <c r="H255" s="612"/>
      <c r="I255" s="612"/>
      <c r="J255" s="612"/>
      <c r="K255" s="612"/>
      <c r="L255" s="612"/>
      <c r="M255" s="612"/>
      <c r="N255" s="612"/>
      <c r="O255" s="612"/>
      <c r="P255" s="612"/>
      <c r="Q255" s="612"/>
      <c r="R255" s="612"/>
      <c r="S255" s="612"/>
      <c r="T255" s="612"/>
      <c r="U255" s="613"/>
    </row>
    <row r="256" spans="2:21" ht="15.75" customHeight="1" thickBot="1">
      <c r="B256" s="562" t="s">
        <v>12</v>
      </c>
      <c r="C256" s="563"/>
      <c r="D256" s="563"/>
      <c r="E256" s="563"/>
      <c r="F256" s="564"/>
      <c r="G256" s="700" t="s">
        <v>64</v>
      </c>
      <c r="H256" s="701"/>
      <c r="I256" s="701"/>
      <c r="J256" s="701"/>
      <c r="K256" s="701"/>
      <c r="L256" s="701"/>
      <c r="M256" s="701"/>
      <c r="N256" s="701"/>
      <c r="O256" s="701"/>
      <c r="P256" s="701"/>
      <c r="Q256" s="701"/>
      <c r="R256" s="701"/>
      <c r="S256" s="701"/>
      <c r="T256" s="701"/>
      <c r="U256" s="702"/>
    </row>
    <row r="257" spans="2:21" ht="15.75" thickBot="1">
      <c r="B257" s="568"/>
      <c r="C257" s="568"/>
      <c r="D257" s="568"/>
      <c r="E257" s="568"/>
      <c r="F257" s="568"/>
      <c r="G257" s="568"/>
      <c r="H257" s="568"/>
      <c r="I257" s="568"/>
      <c r="J257" s="568"/>
      <c r="K257" s="568"/>
      <c r="L257" s="568"/>
      <c r="M257" s="568"/>
      <c r="N257" s="568"/>
      <c r="O257" s="568"/>
      <c r="P257" s="568"/>
      <c r="Q257" s="568"/>
      <c r="R257" s="568"/>
      <c r="S257" s="568"/>
      <c r="T257" s="568"/>
      <c r="U257" s="568"/>
    </row>
    <row r="258" spans="2:21" ht="16.5" customHeight="1" thickBot="1">
      <c r="B258" s="515" t="s">
        <v>13</v>
      </c>
      <c r="C258" s="516"/>
      <c r="D258" s="517"/>
      <c r="E258" s="516" t="s">
        <v>14</v>
      </c>
      <c r="F258" s="517"/>
      <c r="G258" s="695" t="s">
        <v>15</v>
      </c>
      <c r="H258" s="696"/>
      <c r="I258" s="696"/>
      <c r="J258" s="696"/>
      <c r="K258" s="696"/>
      <c r="L258" s="696"/>
      <c r="M258" s="696"/>
      <c r="N258" s="696"/>
      <c r="O258" s="696"/>
      <c r="P258" s="696"/>
      <c r="Q258" s="696"/>
      <c r="R258" s="696"/>
      <c r="S258" s="696"/>
      <c r="T258" s="696"/>
      <c r="U258" s="697"/>
    </row>
    <row r="259" spans="2:21" ht="15.75" customHeight="1" thickBot="1">
      <c r="B259" s="518"/>
      <c r="C259" s="519"/>
      <c r="D259" s="520"/>
      <c r="E259" s="519"/>
      <c r="F259" s="520"/>
      <c r="G259" s="524" t="s">
        <v>16</v>
      </c>
      <c r="H259" s="525"/>
      <c r="I259" s="519" t="s">
        <v>114</v>
      </c>
      <c r="J259" s="519"/>
      <c r="K259" s="519"/>
      <c r="L259" s="519"/>
      <c r="M259" s="519"/>
      <c r="N259" s="520"/>
      <c r="O259" s="515" t="s">
        <v>115</v>
      </c>
      <c r="P259" s="516"/>
      <c r="Q259" s="516"/>
      <c r="R259" s="516"/>
      <c r="S259" s="516"/>
      <c r="T259" s="516"/>
      <c r="U259" s="517"/>
    </row>
    <row r="260" spans="2:21">
      <c r="B260" s="518"/>
      <c r="C260" s="519"/>
      <c r="D260" s="520"/>
      <c r="E260" s="519"/>
      <c r="F260" s="520"/>
      <c r="G260" s="526"/>
      <c r="H260" s="527"/>
      <c r="I260" s="524" t="s">
        <v>19</v>
      </c>
      <c r="J260" s="576"/>
      <c r="K260" s="576"/>
      <c r="L260" s="524" t="s">
        <v>20</v>
      </c>
      <c r="M260" s="576"/>
      <c r="N260" s="525"/>
      <c r="O260" s="524" t="s">
        <v>19</v>
      </c>
      <c r="P260" s="576"/>
      <c r="Q260" s="525"/>
      <c r="R260" s="515" t="s">
        <v>20</v>
      </c>
      <c r="S260" s="516"/>
      <c r="T260" s="517"/>
      <c r="U260" s="535" t="s">
        <v>21</v>
      </c>
    </row>
    <row r="261" spans="2:21" ht="15.75" thickBot="1">
      <c r="B261" s="694"/>
      <c r="C261" s="569"/>
      <c r="D261" s="570"/>
      <c r="E261" s="519"/>
      <c r="F261" s="520"/>
      <c r="G261" s="571"/>
      <c r="H261" s="572"/>
      <c r="I261" s="571"/>
      <c r="J261" s="577"/>
      <c r="K261" s="577"/>
      <c r="L261" s="571"/>
      <c r="M261" s="577"/>
      <c r="N261" s="572"/>
      <c r="O261" s="571"/>
      <c r="P261" s="577"/>
      <c r="Q261" s="572"/>
      <c r="R261" s="694"/>
      <c r="S261" s="569"/>
      <c r="T261" s="570"/>
      <c r="U261" s="536"/>
    </row>
    <row r="262" spans="2:21">
      <c r="B262" s="580" t="s">
        <v>45</v>
      </c>
      <c r="C262" s="581"/>
      <c r="D262" s="582"/>
      <c r="E262" s="583"/>
      <c r="F262" s="584"/>
      <c r="G262" s="585"/>
      <c r="H262" s="609"/>
      <c r="I262" s="583"/>
      <c r="J262" s="587"/>
      <c r="K262" s="587"/>
      <c r="L262" s="587"/>
      <c r="M262" s="587"/>
      <c r="N262" s="587"/>
      <c r="O262" s="585"/>
      <c r="P262" s="587"/>
      <c r="Q262" s="587"/>
      <c r="R262" s="587"/>
      <c r="S262" s="583"/>
      <c r="T262" s="703"/>
      <c r="U262" s="160"/>
    </row>
    <row r="263" spans="2:21">
      <c r="B263" s="551" t="s">
        <v>46</v>
      </c>
      <c r="C263" s="552"/>
      <c r="D263" s="553"/>
      <c r="E263" s="543" t="s">
        <v>59</v>
      </c>
      <c r="F263" s="507"/>
      <c r="G263" s="508">
        <v>960</v>
      </c>
      <c r="H263" s="509"/>
      <c r="I263" s="274">
        <f>+Mensual_Limpia!I716+Mensual_Limpia!I830+Mensual_Limpia!I948</f>
        <v>0</v>
      </c>
      <c r="J263" s="510"/>
      <c r="K263" s="537"/>
      <c r="L263" s="274">
        <f>+Mensual_Limpia!L716+Mensual_Limpia!L830+Mensual_Limpia!L948</f>
        <v>0</v>
      </c>
      <c r="M263" s="510"/>
      <c r="N263" s="537"/>
      <c r="O263" s="508">
        <f>+Mensual_Limpia!O948</f>
        <v>960</v>
      </c>
      <c r="P263" s="510"/>
      <c r="Q263" s="510"/>
      <c r="R263" s="510">
        <f>+Mensual_Limpia!R948</f>
        <v>960</v>
      </c>
      <c r="S263" s="275"/>
      <c r="T263" s="558"/>
      <c r="U263" s="162">
        <f>+R263/G263</f>
        <v>1</v>
      </c>
    </row>
    <row r="264" spans="2:21">
      <c r="B264" s="551" t="s">
        <v>47</v>
      </c>
      <c r="C264" s="552"/>
      <c r="D264" s="553"/>
      <c r="E264" s="543" t="s">
        <v>60</v>
      </c>
      <c r="F264" s="507"/>
      <c r="G264" s="508">
        <v>120</v>
      </c>
      <c r="H264" s="537"/>
      <c r="I264" s="274">
        <f>+Mensual_Limpia!I717+Mensual_Limpia!I831+Mensual_Limpia!I949</f>
        <v>0</v>
      </c>
      <c r="J264" s="510"/>
      <c r="K264" s="537"/>
      <c r="L264" s="274">
        <f>+Mensual_Limpia!L717+Mensual_Limpia!L831+Mensual_Limpia!L949</f>
        <v>0</v>
      </c>
      <c r="M264" s="510"/>
      <c r="N264" s="537"/>
      <c r="O264" s="508">
        <f>+Mensual_Limpia!O949</f>
        <v>120</v>
      </c>
      <c r="P264" s="510"/>
      <c r="Q264" s="510"/>
      <c r="R264" s="510">
        <f>+Mensual_Limpia!R949</f>
        <v>120</v>
      </c>
      <c r="S264" s="275"/>
      <c r="T264" s="558"/>
      <c r="U264" s="162">
        <f>+R264/G264</f>
        <v>1</v>
      </c>
    </row>
    <row r="265" spans="2:21">
      <c r="B265" s="54" t="s">
        <v>48</v>
      </c>
      <c r="C265" s="52"/>
      <c r="D265" s="53"/>
      <c r="E265" s="506" t="s">
        <v>60</v>
      </c>
      <c r="F265" s="507"/>
      <c r="G265" s="508">
        <v>3975</v>
      </c>
      <c r="H265" s="509"/>
      <c r="I265" s="274">
        <f>+Mensual_Limpia!I718+Mensual_Limpia!I832+Mensual_Limpia!I950</f>
        <v>1440</v>
      </c>
      <c r="J265" s="510"/>
      <c r="K265" s="537"/>
      <c r="L265" s="274">
        <f>+Mensual_Limpia!L718+Mensual_Limpia!L832+Mensual_Limpia!L950</f>
        <v>1440</v>
      </c>
      <c r="M265" s="510"/>
      <c r="N265" s="537"/>
      <c r="O265" s="508">
        <f>+Mensual_Limpia!O950</f>
        <v>3435</v>
      </c>
      <c r="P265" s="510"/>
      <c r="Q265" s="510"/>
      <c r="R265" s="510">
        <f>+Mensual_Limpia!R950</f>
        <v>3435</v>
      </c>
      <c r="S265" s="275"/>
      <c r="T265" s="558"/>
      <c r="U265" s="162">
        <f>+R265/G265</f>
        <v>0.86415094339622645</v>
      </c>
    </row>
    <row r="266" spans="2:21">
      <c r="B266" s="554" t="s">
        <v>49</v>
      </c>
      <c r="C266" s="555"/>
      <c r="D266" s="556"/>
      <c r="E266" s="543"/>
      <c r="F266" s="557"/>
      <c r="G266" s="508"/>
      <c r="H266" s="537"/>
      <c r="I266" s="274"/>
      <c r="J266" s="275"/>
      <c r="K266" s="509"/>
      <c r="L266" s="274"/>
      <c r="M266" s="275"/>
      <c r="N266" s="276"/>
      <c r="O266" s="508"/>
      <c r="P266" s="275"/>
      <c r="Q266" s="558"/>
      <c r="R266" s="510"/>
      <c r="S266" s="275"/>
      <c r="T266" s="558"/>
      <c r="U266" s="162"/>
    </row>
    <row r="267" spans="2:21">
      <c r="B267" s="551" t="s">
        <v>50</v>
      </c>
      <c r="C267" s="552"/>
      <c r="D267" s="553"/>
      <c r="E267" s="543" t="s">
        <v>60</v>
      </c>
      <c r="F267" s="507"/>
      <c r="G267" s="508">
        <v>120</v>
      </c>
      <c r="H267" s="537"/>
      <c r="I267" s="274">
        <f>+Mensual_Limpia!I720+Mensual_Limpia!I834+Mensual_Limpia!I952</f>
        <v>120</v>
      </c>
      <c r="J267" s="510"/>
      <c r="K267" s="537"/>
      <c r="L267" s="274">
        <f>+Mensual_Limpia!L720+Mensual_Limpia!L834+Mensual_Limpia!L952</f>
        <v>120</v>
      </c>
      <c r="M267" s="510"/>
      <c r="N267" s="537"/>
      <c r="O267" s="508">
        <f>+Mensual_Limpia!O952</f>
        <v>120</v>
      </c>
      <c r="P267" s="510"/>
      <c r="Q267" s="510"/>
      <c r="R267" s="510">
        <f>+Mensual_Limpia!R952</f>
        <v>120</v>
      </c>
      <c r="S267" s="275"/>
      <c r="T267" s="558"/>
      <c r="U267" s="162">
        <f>+R267/G267</f>
        <v>1</v>
      </c>
    </row>
    <row r="268" spans="2:21">
      <c r="B268" s="54" t="s">
        <v>51</v>
      </c>
      <c r="C268" s="52"/>
      <c r="D268" s="53"/>
      <c r="E268" s="506" t="s">
        <v>59</v>
      </c>
      <c r="F268" s="507"/>
      <c r="G268" s="508">
        <v>300</v>
      </c>
      <c r="H268" s="509"/>
      <c r="I268" s="274">
        <f>+Mensual_Limpia!I721+Mensual_Limpia!I835+Mensual_Limpia!I953</f>
        <v>300</v>
      </c>
      <c r="J268" s="510"/>
      <c r="K268" s="537"/>
      <c r="L268" s="274">
        <f>+Mensual_Limpia!L721+Mensual_Limpia!L835+Mensual_Limpia!L953</f>
        <v>300</v>
      </c>
      <c r="M268" s="510"/>
      <c r="N268" s="537"/>
      <c r="O268" s="508">
        <f>+Mensual_Limpia!O953</f>
        <v>300</v>
      </c>
      <c r="P268" s="510"/>
      <c r="Q268" s="510"/>
      <c r="R268" s="510">
        <f>+Mensual_Limpia!R953</f>
        <v>300</v>
      </c>
      <c r="S268" s="275"/>
      <c r="T268" s="558"/>
      <c r="U268" s="162">
        <f>+R268/G268</f>
        <v>1</v>
      </c>
    </row>
    <row r="269" spans="2:21">
      <c r="B269" s="551" t="s">
        <v>52</v>
      </c>
      <c r="C269" s="552"/>
      <c r="D269" s="553"/>
      <c r="E269" s="543" t="s">
        <v>59</v>
      </c>
      <c r="F269" s="507"/>
      <c r="G269" s="508">
        <v>1200</v>
      </c>
      <c r="H269" s="537"/>
      <c r="I269" s="274">
        <f>+Mensual_Limpia!I722+Mensual_Limpia!I836+Mensual_Limpia!I954</f>
        <v>1200</v>
      </c>
      <c r="J269" s="510"/>
      <c r="K269" s="537"/>
      <c r="L269" s="274">
        <f>+Mensual_Limpia!L722+Mensual_Limpia!L836+Mensual_Limpia!L954</f>
        <v>1200</v>
      </c>
      <c r="M269" s="510"/>
      <c r="N269" s="537"/>
      <c r="O269" s="508">
        <f>+Mensual_Limpia!O954</f>
        <v>1200</v>
      </c>
      <c r="P269" s="510"/>
      <c r="Q269" s="510"/>
      <c r="R269" s="510">
        <f>+Mensual_Limpia!R954</f>
        <v>1200</v>
      </c>
      <c r="S269" s="275"/>
      <c r="T269" s="558"/>
      <c r="U269" s="162">
        <f>+R269/G269</f>
        <v>1</v>
      </c>
    </row>
    <row r="270" spans="2:21">
      <c r="B270" s="554" t="s">
        <v>53</v>
      </c>
      <c r="C270" s="555"/>
      <c r="D270" s="556"/>
      <c r="E270" s="543"/>
      <c r="F270" s="557"/>
      <c r="G270" s="508"/>
      <c r="H270" s="537"/>
      <c r="I270" s="274"/>
      <c r="J270" s="275"/>
      <c r="K270" s="509"/>
      <c r="L270" s="274"/>
      <c r="M270" s="275"/>
      <c r="N270" s="276"/>
      <c r="O270" s="508"/>
      <c r="P270" s="275"/>
      <c r="Q270" s="558"/>
      <c r="R270" s="510"/>
      <c r="S270" s="275"/>
      <c r="T270" s="558"/>
      <c r="U270" s="162"/>
    </row>
    <row r="271" spans="2:21">
      <c r="B271" s="551" t="s">
        <v>54</v>
      </c>
      <c r="C271" s="552"/>
      <c r="D271" s="553"/>
      <c r="E271" s="543" t="s">
        <v>59</v>
      </c>
      <c r="F271" s="507"/>
      <c r="G271" s="508">
        <v>11104</v>
      </c>
      <c r="H271" s="537"/>
      <c r="I271" s="274">
        <f>+Mensual_Limpia!I724+Mensual_Limpia!I838+Mensual_Limpia!I956</f>
        <v>4442</v>
      </c>
      <c r="J271" s="510"/>
      <c r="K271" s="537"/>
      <c r="L271" s="274">
        <f>+Mensual_Limpia!L724+Mensual_Limpia!L838+Mensual_Limpia!L956</f>
        <v>4442</v>
      </c>
      <c r="M271" s="510"/>
      <c r="N271" s="537"/>
      <c r="O271" s="508">
        <f>+Mensual_Limpia!O956</f>
        <v>11104</v>
      </c>
      <c r="P271" s="510"/>
      <c r="Q271" s="510"/>
      <c r="R271" s="510">
        <f>+Mensual_Limpia!R956</f>
        <v>11104</v>
      </c>
      <c r="S271" s="275"/>
      <c r="T271" s="558"/>
      <c r="U271" s="162">
        <f>+R271/G271</f>
        <v>1</v>
      </c>
    </row>
    <row r="272" spans="2:21">
      <c r="B272" s="54" t="s">
        <v>55</v>
      </c>
      <c r="C272" s="52"/>
      <c r="D272" s="53"/>
      <c r="E272" s="506" t="s">
        <v>60</v>
      </c>
      <c r="F272" s="507"/>
      <c r="G272" s="508">
        <v>555</v>
      </c>
      <c r="H272" s="509"/>
      <c r="I272" s="274">
        <f>+Mensual_Limpia!I725+Mensual_Limpia!I839+Mensual_Limpia!I957</f>
        <v>222</v>
      </c>
      <c r="J272" s="510"/>
      <c r="K272" s="537"/>
      <c r="L272" s="274">
        <f>+Mensual_Limpia!L725+Mensual_Limpia!L839+Mensual_Limpia!L957</f>
        <v>222</v>
      </c>
      <c r="M272" s="510"/>
      <c r="N272" s="537"/>
      <c r="O272" s="508">
        <f>+Mensual_Limpia!O957</f>
        <v>555</v>
      </c>
      <c r="P272" s="510"/>
      <c r="Q272" s="510"/>
      <c r="R272" s="510">
        <f>+Mensual_Limpia!R957</f>
        <v>555</v>
      </c>
      <c r="S272" s="275"/>
      <c r="T272" s="558"/>
      <c r="U272" s="162">
        <f>+R272/G272</f>
        <v>1</v>
      </c>
    </row>
    <row r="273" spans="1:21">
      <c r="B273" s="56" t="s">
        <v>56</v>
      </c>
      <c r="C273" s="55"/>
      <c r="D273" s="57"/>
      <c r="E273" s="115"/>
      <c r="F273" s="116"/>
      <c r="G273" s="117"/>
      <c r="H273" s="122"/>
      <c r="I273" s="123"/>
      <c r="J273" s="124"/>
      <c r="K273" s="122"/>
      <c r="L273" s="123"/>
      <c r="M273" s="124"/>
      <c r="N273" s="125"/>
      <c r="O273" s="117"/>
      <c r="P273" s="124"/>
      <c r="Q273" s="126"/>
      <c r="R273" s="127"/>
      <c r="S273" s="124"/>
      <c r="T273" s="126"/>
      <c r="U273" s="162"/>
    </row>
    <row r="274" spans="1:21">
      <c r="B274" s="54" t="s">
        <v>56</v>
      </c>
      <c r="C274" s="55"/>
      <c r="D274" s="57"/>
      <c r="E274" s="506" t="s">
        <v>60</v>
      </c>
      <c r="F274" s="507"/>
      <c r="G274" s="508">
        <v>12</v>
      </c>
      <c r="H274" s="509"/>
      <c r="I274" s="274">
        <f>+Mensual_Limpia!I727+Mensual_Limpia!I841+Mensual_Limpia!I959</f>
        <v>3</v>
      </c>
      <c r="J274" s="510"/>
      <c r="K274" s="537"/>
      <c r="L274" s="274">
        <f>+Mensual_Limpia!L727+Mensual_Limpia!L841+Mensual_Limpia!L959</f>
        <v>3</v>
      </c>
      <c r="M274" s="510"/>
      <c r="N274" s="537"/>
      <c r="O274" s="508">
        <f>+Mensual_Limpia!O959</f>
        <v>9</v>
      </c>
      <c r="P274" s="510"/>
      <c r="Q274" s="510"/>
      <c r="R274" s="510">
        <f>+Mensual_Limpia!R959</f>
        <v>9</v>
      </c>
      <c r="S274" s="275"/>
      <c r="T274" s="558"/>
      <c r="U274" s="162">
        <f>+R274/G274</f>
        <v>0.75</v>
      </c>
    </row>
    <row r="275" spans="1:21">
      <c r="B275" s="54" t="s">
        <v>57</v>
      </c>
      <c r="C275" s="55"/>
      <c r="D275" s="57"/>
      <c r="E275" s="506" t="s">
        <v>60</v>
      </c>
      <c r="F275" s="507"/>
      <c r="G275" s="508">
        <v>12</v>
      </c>
      <c r="H275" s="509"/>
      <c r="I275" s="274">
        <f>+Mensual_Limpia!I728+Mensual_Limpia!I842+Mensual_Limpia!I960</f>
        <v>3</v>
      </c>
      <c r="J275" s="510"/>
      <c r="K275" s="537"/>
      <c r="L275" s="274">
        <f>+Mensual_Limpia!L728+Mensual_Limpia!L842+Mensual_Limpia!L960</f>
        <v>3</v>
      </c>
      <c r="M275" s="510"/>
      <c r="N275" s="537"/>
      <c r="O275" s="508">
        <f>+Mensual_Limpia!O960</f>
        <v>9</v>
      </c>
      <c r="P275" s="510"/>
      <c r="Q275" s="510"/>
      <c r="R275" s="510">
        <f>+Mensual_Limpia!R960</f>
        <v>9</v>
      </c>
      <c r="S275" s="275"/>
      <c r="T275" s="558"/>
      <c r="U275" s="162">
        <f>+R275/G275</f>
        <v>0.75</v>
      </c>
    </row>
    <row r="276" spans="1:21">
      <c r="B276" s="56" t="s">
        <v>58</v>
      </c>
      <c r="C276" s="55"/>
      <c r="D276" s="57"/>
      <c r="E276" s="115"/>
      <c r="F276" s="116"/>
      <c r="G276" s="117"/>
      <c r="H276" s="122"/>
      <c r="I276" s="123"/>
      <c r="J276" s="124"/>
      <c r="K276" s="122"/>
      <c r="L276" s="123"/>
      <c r="M276" s="124"/>
      <c r="N276" s="125"/>
      <c r="O276" s="117"/>
      <c r="P276" s="124"/>
      <c r="Q276" s="126"/>
      <c r="R276" s="127"/>
      <c r="S276" s="124"/>
      <c r="T276" s="126"/>
      <c r="U276" s="162"/>
    </row>
    <row r="277" spans="1:21" ht="15.75" thickBot="1">
      <c r="B277" s="540" t="s">
        <v>58</v>
      </c>
      <c r="C277" s="541"/>
      <c r="D277" s="542"/>
      <c r="E277" s="543" t="s">
        <v>60</v>
      </c>
      <c r="F277" s="507"/>
      <c r="G277" s="508">
        <v>1</v>
      </c>
      <c r="H277" s="537"/>
      <c r="I277" s="274">
        <f>+Mensual_Limpia!I730+Mensual_Limpia!I844+Mensual_Limpia!I962</f>
        <v>0</v>
      </c>
      <c r="J277" s="510"/>
      <c r="K277" s="537"/>
      <c r="L277" s="274">
        <f>+Mensual_Limpia!L730+Mensual_Limpia!L844+Mensual_Limpia!L962</f>
        <v>0</v>
      </c>
      <c r="M277" s="510"/>
      <c r="N277" s="537"/>
      <c r="O277" s="508">
        <f>+Mensual_Limpia!O962</f>
        <v>0</v>
      </c>
      <c r="P277" s="510"/>
      <c r="Q277" s="510"/>
      <c r="R277" s="510">
        <f>+Mensual_Limpia!R962</f>
        <v>0</v>
      </c>
      <c r="S277" s="275"/>
      <c r="T277" s="558"/>
      <c r="U277" s="162">
        <f>+R277/G277</f>
        <v>0</v>
      </c>
    </row>
    <row r="278" spans="1:21" ht="15.75" thickBot="1">
      <c r="B278" s="704"/>
      <c r="C278" s="550"/>
      <c r="D278" s="550"/>
      <c r="E278" s="550"/>
      <c r="F278" s="705"/>
      <c r="G278" s="346"/>
      <c r="H278" s="538"/>
      <c r="I278" s="538"/>
      <c r="J278" s="538"/>
      <c r="K278" s="538"/>
      <c r="L278" s="538"/>
      <c r="M278" s="538"/>
      <c r="N278" s="539"/>
      <c r="O278" s="346"/>
      <c r="P278" s="538"/>
      <c r="Q278" s="538"/>
      <c r="R278" s="538"/>
      <c r="S278" s="538"/>
      <c r="T278" s="538"/>
      <c r="U278" s="539"/>
    </row>
    <row r="279" spans="1:21" ht="15.75" thickBot="1">
      <c r="B279" s="7"/>
      <c r="C279" s="8"/>
      <c r="D279" s="9"/>
      <c r="E279" s="10"/>
      <c r="F279" s="11"/>
      <c r="G279" s="12"/>
      <c r="H279" s="13"/>
      <c r="I279" s="14"/>
      <c r="J279" s="14"/>
      <c r="K279" s="15"/>
      <c r="L279" s="14"/>
      <c r="M279" s="15"/>
      <c r="N279" s="14"/>
      <c r="O279" s="14"/>
      <c r="P279" s="14"/>
      <c r="Q279" s="14"/>
      <c r="R279" s="15"/>
      <c r="S279" s="14"/>
      <c r="T279" s="12"/>
      <c r="U279" s="14"/>
    </row>
    <row r="280" spans="1:21" ht="16.5" customHeight="1" thickBot="1">
      <c r="B280" s="515" t="s">
        <v>23</v>
      </c>
      <c r="C280" s="516"/>
      <c r="D280" s="516"/>
      <c r="E280" s="516"/>
      <c r="F280" s="517"/>
      <c r="G280" s="695" t="s">
        <v>24</v>
      </c>
      <c r="H280" s="696"/>
      <c r="I280" s="696"/>
      <c r="J280" s="696"/>
      <c r="K280" s="696"/>
      <c r="L280" s="696"/>
      <c r="M280" s="696"/>
      <c r="N280" s="696"/>
      <c r="O280" s="696"/>
      <c r="P280" s="696"/>
      <c r="Q280" s="696"/>
      <c r="R280" s="696"/>
      <c r="S280" s="696"/>
      <c r="T280" s="696"/>
      <c r="U280" s="697"/>
    </row>
    <row r="281" spans="1:21" ht="15.75" customHeight="1" thickBot="1">
      <c r="B281" s="518"/>
      <c r="C281" s="519"/>
      <c r="D281" s="519"/>
      <c r="E281" s="519"/>
      <c r="F281" s="520"/>
      <c r="G281" s="524" t="s">
        <v>25</v>
      </c>
      <c r="H281" s="525"/>
      <c r="I281" s="519" t="s">
        <v>114</v>
      </c>
      <c r="J281" s="519"/>
      <c r="K281" s="519"/>
      <c r="L281" s="519"/>
      <c r="M281" s="519"/>
      <c r="N281" s="520"/>
      <c r="O281" s="318" t="s">
        <v>115</v>
      </c>
      <c r="P281" s="319"/>
      <c r="Q281" s="319"/>
      <c r="R281" s="319"/>
      <c r="S281" s="319"/>
      <c r="T281" s="319"/>
      <c r="U281" s="320"/>
    </row>
    <row r="282" spans="1:21" ht="15.75" thickBot="1">
      <c r="B282" s="518"/>
      <c r="C282" s="519"/>
      <c r="D282" s="519"/>
      <c r="E282" s="519"/>
      <c r="F282" s="520"/>
      <c r="G282" s="526"/>
      <c r="H282" s="527"/>
      <c r="I282" s="318" t="s">
        <v>19</v>
      </c>
      <c r="J282" s="319"/>
      <c r="K282" s="320"/>
      <c r="L282" s="318" t="s">
        <v>26</v>
      </c>
      <c r="M282" s="319"/>
      <c r="N282" s="320"/>
      <c r="O282" s="318" t="s">
        <v>19</v>
      </c>
      <c r="P282" s="319"/>
      <c r="Q282" s="533"/>
      <c r="R282" s="534" t="s">
        <v>26</v>
      </c>
      <c r="S282" s="319"/>
      <c r="T282" s="320"/>
      <c r="U282" s="535" t="s">
        <v>21</v>
      </c>
    </row>
    <row r="283" spans="1:21" ht="15.75" thickBot="1">
      <c r="B283" s="518"/>
      <c r="C283" s="519"/>
      <c r="D283" s="519"/>
      <c r="E283" s="519"/>
      <c r="F283" s="520"/>
      <c r="G283" s="528"/>
      <c r="H283" s="529"/>
      <c r="I283" s="119" t="s">
        <v>27</v>
      </c>
      <c r="J283" s="121" t="s">
        <v>28</v>
      </c>
      <c r="K283" s="121" t="s">
        <v>29</v>
      </c>
      <c r="L283" s="119" t="s">
        <v>27</v>
      </c>
      <c r="M283" s="121" t="s">
        <v>28</v>
      </c>
      <c r="N283" s="120" t="s">
        <v>29</v>
      </c>
      <c r="O283" s="19" t="s">
        <v>27</v>
      </c>
      <c r="P283" s="119" t="s">
        <v>28</v>
      </c>
      <c r="Q283" s="20" t="s">
        <v>29</v>
      </c>
      <c r="R283" s="21" t="s">
        <v>27</v>
      </c>
      <c r="S283" s="118" t="s">
        <v>28</v>
      </c>
      <c r="T283" s="121" t="s">
        <v>29</v>
      </c>
      <c r="U283" s="536"/>
    </row>
    <row r="284" spans="1:21" ht="15.75" customHeight="1" thickBot="1">
      <c r="B284" s="497" t="s">
        <v>30</v>
      </c>
      <c r="C284" s="498"/>
      <c r="D284" s="498"/>
      <c r="E284" s="498"/>
      <c r="F284" s="498"/>
      <c r="G284" s="498"/>
      <c r="H284" s="498"/>
      <c r="I284" s="498"/>
      <c r="J284" s="498"/>
      <c r="K284" s="498"/>
      <c r="L284" s="498"/>
      <c r="M284" s="498"/>
      <c r="N284" s="498"/>
      <c r="O284" s="498"/>
      <c r="P284" s="498"/>
      <c r="Q284" s="498"/>
      <c r="R284" s="498"/>
      <c r="S284" s="498"/>
      <c r="T284" s="498"/>
      <c r="U284" s="499"/>
    </row>
    <row r="285" spans="1:21" ht="15.75" thickBot="1">
      <c r="A285" s="23"/>
      <c r="B285" s="500" t="s">
        <v>61</v>
      </c>
      <c r="C285" s="501"/>
      <c r="D285" s="501"/>
      <c r="E285" s="501"/>
      <c r="F285" s="501"/>
      <c r="G285" s="347">
        <f>SUM(G286:G298)</f>
        <v>259726.5</v>
      </c>
      <c r="H285" s="502"/>
      <c r="I285" s="161"/>
      <c r="J285" s="161">
        <f>SUM(J286:J298)</f>
        <v>46722.899999999994</v>
      </c>
      <c r="K285" s="161"/>
      <c r="L285" s="161"/>
      <c r="M285" s="161">
        <f>SUM(M286:M298)</f>
        <v>54232.320000000007</v>
      </c>
      <c r="N285" s="161"/>
      <c r="O285" s="161"/>
      <c r="P285" s="161">
        <f>SUM(P286:P298)</f>
        <v>210691.7</v>
      </c>
      <c r="Q285" s="147"/>
      <c r="R285" s="161"/>
      <c r="S285" s="161">
        <f>SUM(S286:S298)</f>
        <v>124731.35000000002</v>
      </c>
      <c r="T285" s="147"/>
      <c r="U285" s="169">
        <f>+S285/G285</f>
        <v>0.48024113827430015</v>
      </c>
    </row>
    <row r="286" spans="1:21">
      <c r="B286" s="503" t="s">
        <v>67</v>
      </c>
      <c r="C286" s="504"/>
      <c r="D286" s="504"/>
      <c r="E286" s="504"/>
      <c r="F286" s="505"/>
      <c r="G286" s="478">
        <v>118294</v>
      </c>
      <c r="H286" s="479"/>
      <c r="I286" s="26"/>
      <c r="J286" s="26">
        <f>+Mensual_Limpia!J739+Mensual_Limpia!J853+Mensual_Limpia!J971</f>
        <v>29573.399999999998</v>
      </c>
      <c r="K286" s="26"/>
      <c r="L286" s="26"/>
      <c r="M286" s="26">
        <f>+Mensual_Limpia!M739+Mensual_Limpia!M853+Mensual_Limpia!M971</f>
        <v>26500.04</v>
      </c>
      <c r="N286" s="26"/>
      <c r="O286" s="26"/>
      <c r="P286" s="26">
        <f>+Mensual_Limpia!P971</f>
        <v>88720.200000000012</v>
      </c>
      <c r="Q286" s="26"/>
      <c r="R286" s="26"/>
      <c r="S286" s="26">
        <f>+Mensual_Limpia!S971</f>
        <v>56500.04</v>
      </c>
      <c r="T286" s="26"/>
      <c r="U286" s="166">
        <f t="shared" ref="U286:U310" si="8">+S286/G286</f>
        <v>0.47762388624951391</v>
      </c>
    </row>
    <row r="287" spans="1:21">
      <c r="B287" s="494" t="s">
        <v>68</v>
      </c>
      <c r="C287" s="495"/>
      <c r="D287" s="495"/>
      <c r="E287" s="495"/>
      <c r="F287" s="496"/>
      <c r="G287" s="478">
        <v>6688.5</v>
      </c>
      <c r="H287" s="479"/>
      <c r="I287" s="26"/>
      <c r="J287" s="26">
        <f>+Mensual_Limpia!J740+Mensual_Limpia!J854+Mensual_Limpia!J972</f>
        <v>6688.5</v>
      </c>
      <c r="K287" s="26"/>
      <c r="L287" s="26"/>
      <c r="M287" s="26">
        <f>+Mensual_Limpia!M740+Mensual_Limpia!M854+Mensual_Limpia!M972</f>
        <v>0</v>
      </c>
      <c r="N287" s="26"/>
      <c r="O287" s="26"/>
      <c r="P287" s="26">
        <f>+Mensual_Limpia!P972</f>
        <v>6688.5</v>
      </c>
      <c r="Q287" s="26"/>
      <c r="R287" s="26"/>
      <c r="S287" s="26">
        <f>+Mensual_Limpia!S972</f>
        <v>1600</v>
      </c>
      <c r="T287" s="26"/>
      <c r="U287" s="166">
        <f t="shared" ref="U287:U298" si="9">+S287/G287</f>
        <v>0.23921656574717798</v>
      </c>
    </row>
    <row r="288" spans="1:21">
      <c r="B288" s="494" t="s">
        <v>69</v>
      </c>
      <c r="C288" s="495"/>
      <c r="D288" s="495"/>
      <c r="E288" s="495"/>
      <c r="F288" s="496"/>
      <c r="G288" s="478">
        <v>6000</v>
      </c>
      <c r="H288" s="479"/>
      <c r="I288" s="26"/>
      <c r="J288" s="26">
        <f>+Mensual_Limpia!J741+Mensual_Limpia!J855+Mensual_Limpia!J973</f>
        <v>0</v>
      </c>
      <c r="K288" s="26"/>
      <c r="L288" s="26"/>
      <c r="M288" s="26">
        <f>+Mensual_Limpia!M741+Mensual_Limpia!M855+Mensual_Limpia!M973</f>
        <v>0</v>
      </c>
      <c r="N288" s="26"/>
      <c r="O288" s="26"/>
      <c r="P288" s="26">
        <f>+Mensual_Limpia!P973</f>
        <v>0</v>
      </c>
      <c r="Q288" s="26"/>
      <c r="R288" s="26"/>
      <c r="S288" s="26">
        <f>+Mensual_Limpia!S973</f>
        <v>0</v>
      </c>
      <c r="T288" s="26"/>
      <c r="U288" s="166">
        <f t="shared" si="9"/>
        <v>0</v>
      </c>
    </row>
    <row r="289" spans="1:21">
      <c r="B289" s="494" t="s">
        <v>70</v>
      </c>
      <c r="C289" s="495"/>
      <c r="D289" s="495"/>
      <c r="E289" s="495"/>
      <c r="F289" s="496"/>
      <c r="G289" s="478">
        <v>19200</v>
      </c>
      <c r="H289" s="479"/>
      <c r="I289" s="26"/>
      <c r="J289" s="26">
        <f>+Mensual_Limpia!J742+Mensual_Limpia!J856+Mensual_Limpia!J974</f>
        <v>0</v>
      </c>
      <c r="K289" s="26"/>
      <c r="L289" s="26"/>
      <c r="M289" s="26">
        <f>+Mensual_Limpia!M742+Mensual_Limpia!M856+Mensual_Limpia!M974</f>
        <v>0</v>
      </c>
      <c r="N289" s="26"/>
      <c r="O289" s="26"/>
      <c r="P289" s="26">
        <f>+Mensual_Limpia!P974</f>
        <v>19200</v>
      </c>
      <c r="Q289" s="26"/>
      <c r="R289" s="26"/>
      <c r="S289" s="26">
        <f>+Mensual_Limpia!S974</f>
        <v>0</v>
      </c>
      <c r="T289" s="26"/>
      <c r="U289" s="166">
        <f t="shared" si="9"/>
        <v>0</v>
      </c>
    </row>
    <row r="290" spans="1:21">
      <c r="B290" s="494" t="s">
        <v>71</v>
      </c>
      <c r="C290" s="495"/>
      <c r="D290" s="495"/>
      <c r="E290" s="495"/>
      <c r="F290" s="496"/>
      <c r="G290" s="478">
        <v>31500</v>
      </c>
      <c r="H290" s="479"/>
      <c r="I290" s="26"/>
      <c r="J290" s="26">
        <f>+Mensual_Limpia!J743+Mensual_Limpia!J857+Mensual_Limpia!J975</f>
        <v>0</v>
      </c>
      <c r="K290" s="26"/>
      <c r="L290" s="26"/>
      <c r="M290" s="26">
        <f>+Mensual_Limpia!M743+Mensual_Limpia!M857+Mensual_Limpia!M975</f>
        <v>12000</v>
      </c>
      <c r="N290" s="26"/>
      <c r="O290" s="26"/>
      <c r="P290" s="26">
        <f>+Mensual_Limpia!P975</f>
        <v>31500</v>
      </c>
      <c r="Q290" s="26"/>
      <c r="R290" s="26"/>
      <c r="S290" s="26">
        <f>+Mensual_Limpia!S975</f>
        <v>28000</v>
      </c>
      <c r="T290" s="26"/>
      <c r="U290" s="166">
        <f t="shared" si="9"/>
        <v>0.88888888888888884</v>
      </c>
    </row>
    <row r="291" spans="1:21">
      <c r="B291" s="494" t="s">
        <v>72</v>
      </c>
      <c r="C291" s="495"/>
      <c r="D291" s="495"/>
      <c r="E291" s="495"/>
      <c r="F291" s="496"/>
      <c r="G291" s="478">
        <v>6000</v>
      </c>
      <c r="H291" s="479"/>
      <c r="I291" s="26"/>
      <c r="J291" s="26">
        <f>+Mensual_Limpia!J744+Mensual_Limpia!J858+Mensual_Limpia!J976</f>
        <v>0</v>
      </c>
      <c r="K291" s="26"/>
      <c r="L291" s="26"/>
      <c r="M291" s="26">
        <f>+Mensual_Limpia!M744+Mensual_Limpia!M858+Mensual_Limpia!M976</f>
        <v>3549.6</v>
      </c>
      <c r="N291" s="26"/>
      <c r="O291" s="26"/>
      <c r="P291" s="26">
        <f>+Mensual_Limpia!P976</f>
        <v>3000</v>
      </c>
      <c r="Q291" s="26"/>
      <c r="R291" s="26"/>
      <c r="S291" s="26">
        <f>+Mensual_Limpia!S976</f>
        <v>5049.6000000000004</v>
      </c>
      <c r="T291" s="26"/>
      <c r="U291" s="166">
        <f t="shared" si="9"/>
        <v>0.84160000000000001</v>
      </c>
    </row>
    <row r="292" spans="1:21">
      <c r="B292" s="494" t="s">
        <v>73</v>
      </c>
      <c r="C292" s="495"/>
      <c r="D292" s="495"/>
      <c r="E292" s="495"/>
      <c r="F292" s="496"/>
      <c r="G292" s="478">
        <v>12000</v>
      </c>
      <c r="H292" s="479"/>
      <c r="I292" s="26"/>
      <c r="J292" s="26">
        <f>+Mensual_Limpia!J745+Mensual_Limpia!J859+Mensual_Limpia!J977</f>
        <v>3000</v>
      </c>
      <c r="K292" s="26"/>
      <c r="L292" s="26"/>
      <c r="M292" s="26">
        <f>+Mensual_Limpia!M745+Mensual_Limpia!M859+Mensual_Limpia!M977</f>
        <v>5813.52</v>
      </c>
      <c r="N292" s="26"/>
      <c r="O292" s="26"/>
      <c r="P292" s="26">
        <f>+Mensual_Limpia!P977</f>
        <v>9000</v>
      </c>
      <c r="Q292" s="26"/>
      <c r="R292" s="26"/>
      <c r="S292" s="26">
        <f>+Mensual_Limpia!S977</f>
        <v>13813.52</v>
      </c>
      <c r="T292" s="26"/>
      <c r="U292" s="166">
        <f t="shared" si="9"/>
        <v>1.1511266666666666</v>
      </c>
    </row>
    <row r="293" spans="1:21">
      <c r="B293" s="494" t="s">
        <v>65</v>
      </c>
      <c r="C293" s="495"/>
      <c r="D293" s="495"/>
      <c r="E293" s="495"/>
      <c r="F293" s="496"/>
      <c r="G293" s="478">
        <v>6200</v>
      </c>
      <c r="H293" s="479"/>
      <c r="I293" s="26"/>
      <c r="J293" s="26">
        <f>+Mensual_Limpia!J746+Mensual_Limpia!J860+Mensual_Limpia!J978</f>
        <v>0</v>
      </c>
      <c r="K293" s="26"/>
      <c r="L293" s="26"/>
      <c r="M293" s="26">
        <f>+Mensual_Limpia!M746+Mensual_Limpia!M860+Mensual_Limpia!M978</f>
        <v>3291</v>
      </c>
      <c r="N293" s="26"/>
      <c r="O293" s="26"/>
      <c r="P293" s="26">
        <f>+Mensual_Limpia!P978</f>
        <v>6200</v>
      </c>
      <c r="Q293" s="26"/>
      <c r="R293" s="26"/>
      <c r="S293" s="26">
        <f>+Mensual_Limpia!S978</f>
        <v>3291</v>
      </c>
      <c r="T293" s="26"/>
      <c r="U293" s="166">
        <f t="shared" si="9"/>
        <v>0.53080645161290319</v>
      </c>
    </row>
    <row r="294" spans="1:21">
      <c r="B294" s="494" t="s">
        <v>74</v>
      </c>
      <c r="C294" s="495"/>
      <c r="D294" s="495"/>
      <c r="E294" s="495"/>
      <c r="F294" s="496"/>
      <c r="G294" s="478">
        <v>6000</v>
      </c>
      <c r="H294" s="479"/>
      <c r="I294" s="26"/>
      <c r="J294" s="26">
        <f>+Mensual_Limpia!J747+Mensual_Limpia!J861+Mensual_Limpia!J979</f>
        <v>1500</v>
      </c>
      <c r="K294" s="26"/>
      <c r="L294" s="26"/>
      <c r="M294" s="26">
        <f>+Mensual_Limpia!M747+Mensual_Limpia!M861+Mensual_Limpia!M979</f>
        <v>1016.1600000000001</v>
      </c>
      <c r="N294" s="26"/>
      <c r="O294" s="26"/>
      <c r="P294" s="26">
        <f>+Mensual_Limpia!P979</f>
        <v>4500</v>
      </c>
      <c r="Q294" s="26"/>
      <c r="R294" s="26"/>
      <c r="S294" s="26">
        <f>+Mensual_Limpia!S979</f>
        <v>3079.4700000000003</v>
      </c>
      <c r="T294" s="26"/>
      <c r="U294" s="166">
        <f t="shared" si="9"/>
        <v>0.51324500000000006</v>
      </c>
    </row>
    <row r="295" spans="1:21">
      <c r="B295" s="494" t="s">
        <v>66</v>
      </c>
      <c r="C295" s="495"/>
      <c r="D295" s="495"/>
      <c r="E295" s="495"/>
      <c r="F295" s="496"/>
      <c r="G295" s="478">
        <v>24000</v>
      </c>
      <c r="H295" s="479"/>
      <c r="I295" s="26"/>
      <c r="J295" s="26">
        <f>+Mensual_Limpia!J748+Mensual_Limpia!J862+Mensual_Limpia!J980</f>
        <v>0</v>
      </c>
      <c r="K295" s="26"/>
      <c r="L295" s="26"/>
      <c r="M295" s="26">
        <f>+Mensual_Limpia!M748+Mensual_Limpia!M862+Mensual_Limpia!M980</f>
        <v>0</v>
      </c>
      <c r="N295" s="26"/>
      <c r="O295" s="26"/>
      <c r="P295" s="26">
        <f>+Mensual_Limpia!P980</f>
        <v>24000</v>
      </c>
      <c r="Q295" s="26"/>
      <c r="R295" s="26"/>
      <c r="S295" s="26">
        <f>+Mensual_Limpia!S980</f>
        <v>8755.7199999999993</v>
      </c>
      <c r="T295" s="26"/>
      <c r="U295" s="166">
        <f t="shared" si="9"/>
        <v>0.36482166666666666</v>
      </c>
    </row>
    <row r="296" spans="1:21">
      <c r="B296" s="494" t="s">
        <v>75</v>
      </c>
      <c r="C296" s="495"/>
      <c r="D296" s="495"/>
      <c r="E296" s="495"/>
      <c r="F296" s="496"/>
      <c r="G296" s="478">
        <v>12000</v>
      </c>
      <c r="H296" s="479"/>
      <c r="I296" s="26"/>
      <c r="J296" s="26">
        <f>+Mensual_Limpia!J749+Mensual_Limpia!J863+Mensual_Limpia!J981</f>
        <v>3000</v>
      </c>
      <c r="K296" s="26"/>
      <c r="L296" s="26"/>
      <c r="M296" s="26">
        <f>+Mensual_Limpia!M749+Mensual_Limpia!M863+Mensual_Limpia!M981</f>
        <v>0</v>
      </c>
      <c r="N296" s="26"/>
      <c r="O296" s="26"/>
      <c r="P296" s="26">
        <f>+Mensual_Limpia!P981</f>
        <v>9000</v>
      </c>
      <c r="Q296" s="26"/>
      <c r="R296" s="26"/>
      <c r="S296" s="26">
        <f>+Mensual_Limpia!S981</f>
        <v>0</v>
      </c>
      <c r="T296" s="26"/>
      <c r="U296" s="166">
        <f t="shared" si="9"/>
        <v>0</v>
      </c>
    </row>
    <row r="297" spans="1:21">
      <c r="B297" s="494" t="s">
        <v>76</v>
      </c>
      <c r="C297" s="495"/>
      <c r="D297" s="495"/>
      <c r="E297" s="495"/>
      <c r="F297" s="496"/>
      <c r="G297" s="478">
        <v>8244</v>
      </c>
      <c r="H297" s="479"/>
      <c r="I297" s="26"/>
      <c r="J297" s="26">
        <f>+Mensual_Limpia!J750+Mensual_Limpia!J864+Mensual_Limpia!J982</f>
        <v>2061</v>
      </c>
      <c r="K297" s="26"/>
      <c r="L297" s="26"/>
      <c r="M297" s="26">
        <f>+Mensual_Limpia!M750+Mensual_Limpia!M864+Mensual_Limpia!M982</f>
        <v>2062</v>
      </c>
      <c r="N297" s="26"/>
      <c r="O297" s="26"/>
      <c r="P297" s="26">
        <f>+Mensual_Limpia!P982</f>
        <v>6183</v>
      </c>
      <c r="Q297" s="26"/>
      <c r="R297" s="26"/>
      <c r="S297" s="26">
        <f>+Mensual_Limpia!S982</f>
        <v>4642</v>
      </c>
      <c r="T297" s="26"/>
      <c r="U297" s="166">
        <f t="shared" si="9"/>
        <v>0.56307617661329457</v>
      </c>
    </row>
    <row r="298" spans="1:21" ht="15.75" thickBot="1">
      <c r="B298" s="494" t="s">
        <v>77</v>
      </c>
      <c r="C298" s="495"/>
      <c r="D298" s="495"/>
      <c r="E298" s="495"/>
      <c r="F298" s="496"/>
      <c r="G298" s="513">
        <v>3600</v>
      </c>
      <c r="H298" s="514"/>
      <c r="I298" s="26"/>
      <c r="J298" s="26">
        <f>+Mensual_Limpia!J751+Mensual_Limpia!J865+Mensual_Limpia!J983</f>
        <v>900</v>
      </c>
      <c r="K298" s="26"/>
      <c r="L298" s="26"/>
      <c r="M298" s="26">
        <f>+Mensual_Limpia!M751+Mensual_Limpia!M865+Mensual_Limpia!M983</f>
        <v>0</v>
      </c>
      <c r="N298" s="26"/>
      <c r="O298" s="26"/>
      <c r="P298" s="26">
        <f>+Mensual_Limpia!P983</f>
        <v>2700</v>
      </c>
      <c r="Q298" s="26"/>
      <c r="R298" s="26"/>
      <c r="S298" s="26">
        <f>+Mensual_Limpia!S983</f>
        <v>0</v>
      </c>
      <c r="T298" s="26"/>
      <c r="U298" s="166">
        <f t="shared" si="9"/>
        <v>0</v>
      </c>
    </row>
    <row r="299" spans="1:21" s="239" customFormat="1" ht="15.75" thickBot="1">
      <c r="A299" s="237"/>
      <c r="B299" s="648" t="s">
        <v>53</v>
      </c>
      <c r="C299" s="649"/>
      <c r="D299" s="649"/>
      <c r="E299" s="649"/>
      <c r="F299" s="649"/>
      <c r="G299" s="502">
        <f>SUM(G300:H302)</f>
        <v>626374.5</v>
      </c>
      <c r="H299" s="502"/>
      <c r="I299" s="161"/>
      <c r="J299" s="161">
        <f>SUM(J300:J302)</f>
        <v>251029.8</v>
      </c>
      <c r="K299" s="161"/>
      <c r="L299" s="161"/>
      <c r="M299" s="161">
        <f>SUM(M300:M302)</f>
        <v>626374.5</v>
      </c>
      <c r="N299" s="161"/>
      <c r="O299" s="161"/>
      <c r="P299" s="161">
        <f>SUM(P300:P302)</f>
        <v>626374.5</v>
      </c>
      <c r="Q299" s="161"/>
      <c r="R299" s="161"/>
      <c r="S299" s="161">
        <f>SUM(S300:S302)</f>
        <v>626374.5</v>
      </c>
      <c r="T299" s="147"/>
      <c r="U299" s="238">
        <f t="shared" si="8"/>
        <v>1</v>
      </c>
    </row>
    <row r="300" spans="1:21">
      <c r="B300" s="494" t="s">
        <v>79</v>
      </c>
      <c r="C300" s="495"/>
      <c r="D300" s="495"/>
      <c r="E300" s="495"/>
      <c r="F300" s="496"/>
      <c r="G300" s="492">
        <v>118800</v>
      </c>
      <c r="H300" s="493"/>
      <c r="I300" s="26"/>
      <c r="J300" s="26">
        <f>+Mensual_Limpia!J753+Mensual_Limpia!J867+Mensual_Limpia!J985</f>
        <v>47520</v>
      </c>
      <c r="K300" s="26"/>
      <c r="L300" s="26"/>
      <c r="M300" s="26">
        <f>+Mensual_Limpia!M753+Mensual_Limpia!M867+Mensual_Limpia!M985</f>
        <v>118800</v>
      </c>
      <c r="N300" s="26"/>
      <c r="O300" s="26"/>
      <c r="P300" s="26">
        <f>+Mensual_Limpia!P985</f>
        <v>118800</v>
      </c>
      <c r="Q300" s="26"/>
      <c r="R300" s="26"/>
      <c r="S300" s="26">
        <f>+Mensual_Limpia!S985</f>
        <v>118800</v>
      </c>
      <c r="T300" s="26"/>
      <c r="U300" s="166">
        <f t="shared" ref="U300:U302" si="10">+S300/G300</f>
        <v>1</v>
      </c>
    </row>
    <row r="301" spans="1:21" ht="15" customHeight="1">
      <c r="B301" s="494" t="s">
        <v>80</v>
      </c>
      <c r="C301" s="495"/>
      <c r="D301" s="495"/>
      <c r="E301" s="495"/>
      <c r="F301" s="496"/>
      <c r="G301" s="478">
        <v>414774.5</v>
      </c>
      <c r="H301" s="479"/>
      <c r="I301" s="26"/>
      <c r="J301" s="26">
        <f>+Mensual_Limpia!J754+Mensual_Limpia!J868+Mensual_Limpia!J986</f>
        <v>165909.79999999999</v>
      </c>
      <c r="K301" s="26"/>
      <c r="L301" s="26"/>
      <c r="M301" s="26">
        <f>+Mensual_Limpia!M754+Mensual_Limpia!M868+Mensual_Limpia!M986</f>
        <v>414774.5</v>
      </c>
      <c r="N301" s="26"/>
      <c r="O301" s="26"/>
      <c r="P301" s="26">
        <f>+Mensual_Limpia!P986</f>
        <v>414774.5</v>
      </c>
      <c r="Q301" s="26"/>
      <c r="R301" s="26"/>
      <c r="S301" s="26">
        <f>+Mensual_Limpia!S986</f>
        <v>414774.5</v>
      </c>
      <c r="T301" s="26"/>
      <c r="U301" s="166">
        <f t="shared" si="10"/>
        <v>1</v>
      </c>
    </row>
    <row r="302" spans="1:21" ht="15.75" customHeight="1" thickBot="1">
      <c r="B302" s="494" t="s">
        <v>81</v>
      </c>
      <c r="C302" s="495"/>
      <c r="D302" s="495"/>
      <c r="E302" s="495"/>
      <c r="F302" s="496"/>
      <c r="G302" s="513">
        <v>92800</v>
      </c>
      <c r="H302" s="514"/>
      <c r="I302" s="26"/>
      <c r="J302" s="26">
        <f>+Mensual_Limpia!J755+Mensual_Limpia!J869+Mensual_Limpia!J987</f>
        <v>37600</v>
      </c>
      <c r="K302" s="26"/>
      <c r="L302" s="26"/>
      <c r="M302" s="26">
        <f>+Mensual_Limpia!M755+Mensual_Limpia!M869+Mensual_Limpia!M987</f>
        <v>92800</v>
      </c>
      <c r="N302" s="26"/>
      <c r="O302" s="26"/>
      <c r="P302" s="26">
        <f>+Mensual_Limpia!P987</f>
        <v>92800</v>
      </c>
      <c r="Q302" s="26"/>
      <c r="R302" s="26"/>
      <c r="S302" s="26">
        <f>+Mensual_Limpia!S987</f>
        <v>92800</v>
      </c>
      <c r="T302" s="26"/>
      <c r="U302" s="166">
        <f t="shared" si="10"/>
        <v>1</v>
      </c>
    </row>
    <row r="303" spans="1:21" s="241" customFormat="1" ht="15.75" customHeight="1" thickBot="1">
      <c r="A303" s="240"/>
      <c r="B303" s="335" t="s">
        <v>31</v>
      </c>
      <c r="C303" s="336"/>
      <c r="D303" s="336"/>
      <c r="E303" s="336"/>
      <c r="F303" s="336"/>
      <c r="G303" s="511">
        <f>SUM(G304:H309)</f>
        <v>458826.5</v>
      </c>
      <c r="H303" s="512"/>
      <c r="I303" s="234"/>
      <c r="J303" s="242">
        <f>SUM(J304:J309)</f>
        <v>207171</v>
      </c>
      <c r="K303" s="234"/>
      <c r="L303" s="234"/>
      <c r="M303" s="242">
        <f>SUM(M304:M309)</f>
        <v>77909.739999999991</v>
      </c>
      <c r="N303" s="234"/>
      <c r="O303" s="234"/>
      <c r="P303" s="242">
        <f>SUM(P304:P309)</f>
        <v>317355</v>
      </c>
      <c r="Q303" s="234"/>
      <c r="R303" s="234"/>
      <c r="S303" s="242">
        <f>SUM(S304:S309)</f>
        <v>178985.16</v>
      </c>
      <c r="T303" s="234"/>
      <c r="U303" s="236">
        <f t="shared" si="8"/>
        <v>0.39009333593417123</v>
      </c>
    </row>
    <row r="304" spans="1:21" ht="15" customHeight="1">
      <c r="B304" s="494" t="s">
        <v>82</v>
      </c>
      <c r="C304" s="495"/>
      <c r="D304" s="495"/>
      <c r="E304" s="495"/>
      <c r="F304" s="496"/>
      <c r="G304" s="492">
        <v>126314.5</v>
      </c>
      <c r="H304" s="493"/>
      <c r="I304" s="26"/>
      <c r="J304" s="26">
        <f>+Mensual_Limpia!J757+Mensual_Limpia!J871+Mensual_Limpia!J989</f>
        <v>58299</v>
      </c>
      <c r="K304" s="26"/>
      <c r="L304" s="26"/>
      <c r="M304" s="26">
        <f>+Mensual_Limpia!M757+Mensual_Limpia!M871+Mensual_Limpia!M989</f>
        <v>0</v>
      </c>
      <c r="N304" s="26"/>
      <c r="O304" s="26"/>
      <c r="P304" s="26">
        <f>+Mensual_Limpia!P989</f>
        <v>58299</v>
      </c>
      <c r="Q304" s="26"/>
      <c r="R304" s="26"/>
      <c r="S304" s="26">
        <f>+Mensual_Limpia!S989</f>
        <v>0</v>
      </c>
      <c r="T304" s="26"/>
      <c r="U304" s="166">
        <f t="shared" ref="U304:U309" si="11">+S304/G304</f>
        <v>0</v>
      </c>
    </row>
    <row r="305" spans="1:22" ht="15" customHeight="1">
      <c r="B305" s="494" t="s">
        <v>83</v>
      </c>
      <c r="C305" s="495"/>
      <c r="D305" s="495"/>
      <c r="E305" s="495"/>
      <c r="F305" s="496"/>
      <c r="G305" s="478">
        <v>149500</v>
      </c>
      <c r="H305" s="479"/>
      <c r="I305" s="26"/>
      <c r="J305" s="26">
        <f>+Mensual_Limpia!J758+Mensual_Limpia!J872+Mensual_Limpia!J990</f>
        <v>34500</v>
      </c>
      <c r="K305" s="26"/>
      <c r="L305" s="26"/>
      <c r="M305" s="26">
        <f>+Mensual_Limpia!M758+Mensual_Limpia!M872+Mensual_Limpia!M990</f>
        <v>28661.71</v>
      </c>
      <c r="N305" s="26"/>
      <c r="O305" s="26"/>
      <c r="P305" s="26">
        <f>+Mensual_Limpia!P990</f>
        <v>103500</v>
      </c>
      <c r="Q305" s="26"/>
      <c r="R305" s="26"/>
      <c r="S305" s="26">
        <f>+Mensual_Limpia!S990</f>
        <v>88233.78</v>
      </c>
      <c r="T305" s="26"/>
      <c r="U305" s="166">
        <f t="shared" si="11"/>
        <v>0.59019250836120396</v>
      </c>
    </row>
    <row r="306" spans="1:22">
      <c r="B306" s="494" t="s">
        <v>84</v>
      </c>
      <c r="C306" s="495"/>
      <c r="D306" s="495"/>
      <c r="E306" s="495"/>
      <c r="F306" s="496"/>
      <c r="G306" s="478">
        <v>89232</v>
      </c>
      <c r="H306" s="479"/>
      <c r="I306" s="26"/>
      <c r="J306" s="26">
        <f>+Mensual_Limpia!J759+Mensual_Limpia!J873+Mensual_Limpia!J991</f>
        <v>20592</v>
      </c>
      <c r="K306" s="26"/>
      <c r="L306" s="26"/>
      <c r="M306" s="26">
        <f>+Mensual_Limpia!M759+Mensual_Limpia!M873+Mensual_Limpia!M991</f>
        <v>20259.599999999999</v>
      </c>
      <c r="N306" s="26"/>
      <c r="O306" s="26"/>
      <c r="P306" s="26">
        <f>+Mensual_Limpia!P991</f>
        <v>61776</v>
      </c>
      <c r="Q306" s="26"/>
      <c r="R306" s="26"/>
      <c r="S306" s="26">
        <f>+Mensual_Limpia!S991</f>
        <v>43421.67</v>
      </c>
      <c r="T306" s="26"/>
      <c r="U306" s="166">
        <f t="shared" si="11"/>
        <v>0.48661545185583643</v>
      </c>
    </row>
    <row r="307" spans="1:22" ht="15" customHeight="1">
      <c r="B307" s="494" t="s">
        <v>85</v>
      </c>
      <c r="C307" s="495"/>
      <c r="D307" s="495"/>
      <c r="E307" s="495"/>
      <c r="F307" s="496"/>
      <c r="G307" s="478">
        <v>34500</v>
      </c>
      <c r="H307" s="479"/>
      <c r="I307" s="26"/>
      <c r="J307" s="26">
        <f>+Mensual_Limpia!J760+Mensual_Limpia!J874+Mensual_Limpia!J992</f>
        <v>34500</v>
      </c>
      <c r="K307" s="26"/>
      <c r="L307" s="26"/>
      <c r="M307" s="26">
        <f>+Mensual_Limpia!M760+Mensual_Limpia!M874+Mensual_Limpia!M992</f>
        <v>14168.43</v>
      </c>
      <c r="N307" s="26"/>
      <c r="O307" s="26"/>
      <c r="P307" s="26">
        <f>+Mensual_Limpia!P992</f>
        <v>34500</v>
      </c>
      <c r="Q307" s="26"/>
      <c r="R307" s="26"/>
      <c r="S307" s="26">
        <f>+Mensual_Limpia!S992</f>
        <v>32509.71</v>
      </c>
      <c r="T307" s="26"/>
      <c r="U307" s="166">
        <f t="shared" si="11"/>
        <v>0.94231043478260867</v>
      </c>
    </row>
    <row r="308" spans="1:22" ht="15" customHeight="1">
      <c r="B308" s="494" t="s">
        <v>86</v>
      </c>
      <c r="C308" s="495"/>
      <c r="D308" s="495"/>
      <c r="E308" s="495"/>
      <c r="F308" s="496"/>
      <c r="G308" s="478">
        <v>14820</v>
      </c>
      <c r="H308" s="479"/>
      <c r="I308" s="26"/>
      <c r="J308" s="26">
        <f>+Mensual_Limpia!J761+Mensual_Limpia!J875+Mensual_Limpia!J993</f>
        <v>14820</v>
      </c>
      <c r="K308" s="26"/>
      <c r="L308" s="26"/>
      <c r="M308" s="26">
        <f>+Mensual_Limpia!M761+Mensual_Limpia!M875+Mensual_Limpia!M993</f>
        <v>14820</v>
      </c>
      <c r="N308" s="26"/>
      <c r="O308" s="26"/>
      <c r="P308" s="26">
        <f>+Mensual_Limpia!P993</f>
        <v>14820</v>
      </c>
      <c r="Q308" s="26"/>
      <c r="R308" s="26"/>
      <c r="S308" s="26">
        <f>+Mensual_Limpia!S993</f>
        <v>14820</v>
      </c>
      <c r="T308" s="26"/>
      <c r="U308" s="166">
        <f t="shared" si="11"/>
        <v>1</v>
      </c>
    </row>
    <row r="309" spans="1:22" ht="15.75" customHeight="1" thickBot="1">
      <c r="B309" s="494" t="s">
        <v>87</v>
      </c>
      <c r="C309" s="495"/>
      <c r="D309" s="495"/>
      <c r="E309" s="495"/>
      <c r="F309" s="496"/>
      <c r="G309" s="478">
        <v>44460</v>
      </c>
      <c r="H309" s="479"/>
      <c r="I309" s="26"/>
      <c r="J309" s="26">
        <f>+Mensual_Limpia!J762+Mensual_Limpia!J876+Mensual_Limpia!J994</f>
        <v>44460</v>
      </c>
      <c r="K309" s="26"/>
      <c r="L309" s="26"/>
      <c r="M309" s="26">
        <f>+Mensual_Limpia!M762+Mensual_Limpia!M876+Mensual_Limpia!M994</f>
        <v>0</v>
      </c>
      <c r="N309" s="26"/>
      <c r="O309" s="26"/>
      <c r="P309" s="26">
        <f>+Mensual_Limpia!P994</f>
        <v>44460</v>
      </c>
      <c r="Q309" s="26"/>
      <c r="R309" s="26"/>
      <c r="S309" s="26">
        <f>+Mensual_Limpia!S994</f>
        <v>0</v>
      </c>
      <c r="T309" s="26"/>
      <c r="U309" s="166">
        <f t="shared" si="11"/>
        <v>0</v>
      </c>
    </row>
    <row r="310" spans="1:22" s="244" customFormat="1" ht="12.75" thickBot="1">
      <c r="A310" s="243"/>
      <c r="B310" s="343" t="s">
        <v>22</v>
      </c>
      <c r="C310" s="344"/>
      <c r="D310" s="344"/>
      <c r="E310" s="344"/>
      <c r="F310" s="345"/>
      <c r="G310" s="346">
        <f>+G285+G299+G303</f>
        <v>1344927.5</v>
      </c>
      <c r="H310" s="347"/>
      <c r="I310" s="171"/>
      <c r="J310" s="171">
        <f>+J285+J299+J303</f>
        <v>504923.69999999995</v>
      </c>
      <c r="K310" s="171"/>
      <c r="L310" s="171"/>
      <c r="M310" s="171">
        <f>+M285+M299+M303</f>
        <v>758516.56</v>
      </c>
      <c r="N310" s="171"/>
      <c r="O310" s="171"/>
      <c r="P310" s="171">
        <f>+P285+P299+P303</f>
        <v>1154421.2</v>
      </c>
      <c r="Q310" s="171"/>
      <c r="R310" s="171"/>
      <c r="S310" s="171">
        <f>+S285+S299+S303</f>
        <v>930091.01</v>
      </c>
      <c r="T310" s="147"/>
      <c r="U310" s="170">
        <f t="shared" si="8"/>
        <v>0.69155475666903976</v>
      </c>
    </row>
    <row r="311" spans="1:22" ht="15.75" thickBot="1">
      <c r="C311" s="27"/>
      <c r="I311" s="28"/>
      <c r="L311" s="28"/>
      <c r="N311" s="28"/>
      <c r="U311" s="28"/>
    </row>
    <row r="312" spans="1:22" ht="15.75" thickBot="1">
      <c r="B312" s="311" t="s">
        <v>32</v>
      </c>
      <c r="C312" s="312"/>
      <c r="D312" s="312"/>
      <c r="E312" s="312"/>
      <c r="F312" s="312"/>
      <c r="G312" s="312"/>
      <c r="H312" s="312"/>
      <c r="I312" s="312"/>
      <c r="J312" s="312"/>
      <c r="K312" s="312"/>
      <c r="L312" s="312"/>
      <c r="M312" s="312"/>
      <c r="N312" s="312"/>
      <c r="O312" s="312"/>
      <c r="P312" s="312"/>
      <c r="Q312" s="312"/>
      <c r="R312" s="312"/>
      <c r="S312" s="312"/>
      <c r="T312" s="312"/>
      <c r="U312" s="312"/>
      <c r="V312" s="29"/>
    </row>
    <row r="313" spans="1:22" ht="15.75" customHeight="1" thickBot="1">
      <c r="B313" s="314"/>
      <c r="C313" s="315"/>
      <c r="D313" s="318" t="s">
        <v>16</v>
      </c>
      <c r="E313" s="319"/>
      <c r="F313" s="319"/>
      <c r="G313" s="319"/>
      <c r="H313" s="319"/>
      <c r="I313" s="320"/>
      <c r="J313" s="698" t="s">
        <v>112</v>
      </c>
      <c r="K313" s="699"/>
      <c r="L313" s="699"/>
      <c r="M313" s="699"/>
      <c r="N313" s="699"/>
      <c r="O313" s="699"/>
      <c r="P313" s="698" t="s">
        <v>113</v>
      </c>
      <c r="Q313" s="699"/>
      <c r="R313" s="699"/>
      <c r="S313" s="699"/>
      <c r="T313" s="699"/>
      <c r="U313" s="699"/>
    </row>
    <row r="314" spans="1:22" ht="15.75" thickBot="1">
      <c r="B314" s="316"/>
      <c r="C314" s="317"/>
      <c r="D314" s="321" t="s">
        <v>27</v>
      </c>
      <c r="E314" s="322"/>
      <c r="F314" s="322" t="s">
        <v>28</v>
      </c>
      <c r="G314" s="322"/>
      <c r="H314" s="323" t="s">
        <v>29</v>
      </c>
      <c r="I314" s="324"/>
      <c r="J314" s="321" t="s">
        <v>27</v>
      </c>
      <c r="K314" s="322"/>
      <c r="L314" s="322" t="s">
        <v>28</v>
      </c>
      <c r="M314" s="322"/>
      <c r="N314" s="323" t="s">
        <v>29</v>
      </c>
      <c r="O314" s="324"/>
      <c r="P314" s="321" t="s">
        <v>27</v>
      </c>
      <c r="Q314" s="322"/>
      <c r="R314" s="322" t="s">
        <v>28</v>
      </c>
      <c r="S314" s="322"/>
      <c r="T314" s="323" t="s">
        <v>29</v>
      </c>
      <c r="U314" s="324"/>
    </row>
    <row r="315" spans="1:22" ht="26.25" customHeight="1">
      <c r="A315" s="23"/>
      <c r="B315" s="325" t="s">
        <v>34</v>
      </c>
      <c r="C315" s="326"/>
      <c r="D315" s="327"/>
      <c r="E315" s="328"/>
      <c r="F315" s="328">
        <f>+G285+G299</f>
        <v>886101</v>
      </c>
      <c r="G315" s="328"/>
      <c r="H315" s="328"/>
      <c r="I315" s="329"/>
      <c r="J315" s="327"/>
      <c r="K315" s="328"/>
      <c r="L315" s="328">
        <f>+M285+M299</f>
        <v>680606.82000000007</v>
      </c>
      <c r="M315" s="328"/>
      <c r="N315" s="328"/>
      <c r="O315" s="329"/>
      <c r="P315" s="327"/>
      <c r="Q315" s="328"/>
      <c r="R315" s="328">
        <f>+S285+S299</f>
        <v>751105.85</v>
      </c>
      <c r="S315" s="328"/>
      <c r="T315" s="328"/>
      <c r="U315" s="329"/>
    </row>
    <row r="316" spans="1:22" ht="26.25" customHeight="1" thickBot="1">
      <c r="A316" s="4"/>
      <c r="B316" s="303" t="s">
        <v>35</v>
      </c>
      <c r="C316" s="304"/>
      <c r="D316" s="305"/>
      <c r="E316" s="306"/>
      <c r="F316" s="306">
        <f>+G303</f>
        <v>458826.5</v>
      </c>
      <c r="G316" s="306"/>
      <c r="H316" s="306"/>
      <c r="I316" s="307"/>
      <c r="J316" s="305"/>
      <c r="K316" s="306"/>
      <c r="L316" s="306">
        <f>+M303</f>
        <v>77909.739999999991</v>
      </c>
      <c r="M316" s="306"/>
      <c r="N316" s="306"/>
      <c r="O316" s="307"/>
      <c r="P316" s="305"/>
      <c r="Q316" s="306"/>
      <c r="R316" s="306">
        <f>+S303</f>
        <v>178985.16</v>
      </c>
      <c r="S316" s="306"/>
      <c r="T316" s="306"/>
      <c r="U316" s="307"/>
    </row>
    <row r="317" spans="1:22" ht="15.75" thickBot="1">
      <c r="A317" s="23"/>
      <c r="B317" s="31" t="s">
        <v>22</v>
      </c>
      <c r="C317" s="32"/>
      <c r="D317" s="692"/>
      <c r="E317" s="693"/>
      <c r="F317" s="309">
        <f>SUM(F315:F316)</f>
        <v>1344927.5</v>
      </c>
      <c r="G317" s="309"/>
      <c r="H317" s="309"/>
      <c r="I317" s="310"/>
      <c r="J317" s="308"/>
      <c r="K317" s="309"/>
      <c r="L317" s="309">
        <f>SUM(L315:L316)</f>
        <v>758516.56</v>
      </c>
      <c r="M317" s="309"/>
      <c r="N317" s="309"/>
      <c r="O317" s="310"/>
      <c r="P317" s="308"/>
      <c r="Q317" s="309"/>
      <c r="R317" s="309">
        <f>SUM(R315:R316)</f>
        <v>930091.01</v>
      </c>
      <c r="S317" s="309"/>
      <c r="T317" s="309"/>
      <c r="U317" s="310"/>
    </row>
    <row r="318" spans="1:22">
      <c r="B318" s="119"/>
      <c r="C318" s="119"/>
      <c r="D318" s="119"/>
      <c r="E318" s="119"/>
      <c r="F318" s="113"/>
      <c r="G318" s="113"/>
      <c r="H318" s="114"/>
      <c r="I318" s="114"/>
      <c r="J318" s="113"/>
      <c r="K318" s="113"/>
      <c r="L318" s="113"/>
      <c r="M318" s="114"/>
      <c r="N318" s="113"/>
      <c r="O318" s="114"/>
      <c r="P318" s="114"/>
      <c r="Q318" s="113"/>
      <c r="R318" s="23"/>
      <c r="S318" s="23"/>
      <c r="T318" s="23"/>
      <c r="U318" s="23"/>
    </row>
    <row r="319" spans="1:22" ht="15.75" thickBot="1">
      <c r="B319" s="119"/>
      <c r="C319" s="119"/>
      <c r="D319" s="119"/>
      <c r="E319" s="119"/>
      <c r="F319" s="113"/>
      <c r="G319" s="113"/>
      <c r="H319" s="113"/>
      <c r="I319" s="113"/>
      <c r="J319" s="113"/>
      <c r="K319" s="113"/>
      <c r="L319" s="113"/>
      <c r="M319" s="113"/>
      <c r="N319" s="113"/>
      <c r="O319" s="113"/>
      <c r="P319" s="113"/>
      <c r="Q319" s="113"/>
      <c r="R319" s="23"/>
      <c r="S319" s="23"/>
      <c r="T319" s="23"/>
      <c r="U319" s="23"/>
    </row>
    <row r="320" spans="1:22" ht="15.75" thickBot="1">
      <c r="B320" s="480" t="s">
        <v>36</v>
      </c>
      <c r="C320" s="481"/>
      <c r="D320" s="481"/>
      <c r="E320" s="316"/>
      <c r="F320" s="482"/>
      <c r="G320" s="482"/>
      <c r="H320" s="482"/>
      <c r="I320" s="482"/>
      <c r="J320" s="482"/>
      <c r="K320" s="482"/>
      <c r="L320" s="482"/>
      <c r="M320" s="482"/>
      <c r="N320" s="482"/>
      <c r="O320" s="482"/>
      <c r="P320" s="482"/>
      <c r="Q320" s="482"/>
      <c r="R320" s="482"/>
      <c r="S320" s="482"/>
      <c r="T320" s="482"/>
      <c r="U320" s="482"/>
    </row>
    <row r="321" spans="2:21">
      <c r="B321" s="483"/>
      <c r="C321" s="484"/>
      <c r="D321" s="484"/>
      <c r="E321" s="484"/>
      <c r="F321" s="484"/>
      <c r="G321" s="484"/>
      <c r="H321" s="484"/>
      <c r="I321" s="484"/>
      <c r="J321" s="484"/>
      <c r="K321" s="484"/>
      <c r="L321" s="484"/>
      <c r="M321" s="484"/>
      <c r="N321" s="484"/>
      <c r="O321" s="484"/>
      <c r="P321" s="484"/>
      <c r="Q321" s="484"/>
      <c r="R321" s="484"/>
      <c r="S321" s="484"/>
      <c r="T321" s="484"/>
      <c r="U321" s="485"/>
    </row>
    <row r="322" spans="2:21">
      <c r="B322" s="486"/>
      <c r="C322" s="487"/>
      <c r="D322" s="487"/>
      <c r="E322" s="487"/>
      <c r="F322" s="487"/>
      <c r="G322" s="487"/>
      <c r="H322" s="487"/>
      <c r="I322" s="487"/>
      <c r="J322" s="487"/>
      <c r="K322" s="487"/>
      <c r="L322" s="487"/>
      <c r="M322" s="487"/>
      <c r="N322" s="487"/>
      <c r="O322" s="487"/>
      <c r="P322" s="487"/>
      <c r="Q322" s="487"/>
      <c r="R322" s="487"/>
      <c r="S322" s="487"/>
      <c r="T322" s="487"/>
      <c r="U322" s="488"/>
    </row>
    <row r="323" spans="2:21">
      <c r="B323" s="486"/>
      <c r="C323" s="487"/>
      <c r="D323" s="487"/>
      <c r="E323" s="487"/>
      <c r="F323" s="487"/>
      <c r="G323" s="487"/>
      <c r="H323" s="487"/>
      <c r="I323" s="487"/>
      <c r="J323" s="487"/>
      <c r="K323" s="487"/>
      <c r="L323" s="487"/>
      <c r="M323" s="487"/>
      <c r="N323" s="487"/>
      <c r="O323" s="487"/>
      <c r="P323" s="487"/>
      <c r="Q323" s="487"/>
      <c r="R323" s="487"/>
      <c r="S323" s="487"/>
      <c r="T323" s="487"/>
      <c r="U323" s="488"/>
    </row>
    <row r="324" spans="2:21">
      <c r="B324" s="486"/>
      <c r="C324" s="487"/>
      <c r="D324" s="487"/>
      <c r="E324" s="487"/>
      <c r="F324" s="487"/>
      <c r="G324" s="487"/>
      <c r="H324" s="487"/>
      <c r="I324" s="487"/>
      <c r="J324" s="487"/>
      <c r="K324" s="487"/>
      <c r="L324" s="487"/>
      <c r="M324" s="487"/>
      <c r="N324" s="487"/>
      <c r="O324" s="487"/>
      <c r="P324" s="487"/>
      <c r="Q324" s="487"/>
      <c r="R324" s="487"/>
      <c r="S324" s="487"/>
      <c r="T324" s="487"/>
      <c r="U324" s="488"/>
    </row>
    <row r="325" spans="2:21">
      <c r="B325" s="486"/>
      <c r="C325" s="487"/>
      <c r="D325" s="487"/>
      <c r="E325" s="487"/>
      <c r="F325" s="487"/>
      <c r="G325" s="487"/>
      <c r="H325" s="487"/>
      <c r="I325" s="487"/>
      <c r="J325" s="487"/>
      <c r="K325" s="487"/>
      <c r="L325" s="487"/>
      <c r="M325" s="487"/>
      <c r="N325" s="487"/>
      <c r="O325" s="487"/>
      <c r="P325" s="487"/>
      <c r="Q325" s="487"/>
      <c r="R325" s="487"/>
      <c r="S325" s="487"/>
      <c r="T325" s="487"/>
      <c r="U325" s="488"/>
    </row>
    <row r="326" spans="2:21">
      <c r="B326" s="486"/>
      <c r="C326" s="487"/>
      <c r="D326" s="487"/>
      <c r="E326" s="487"/>
      <c r="F326" s="487"/>
      <c r="G326" s="487"/>
      <c r="H326" s="487"/>
      <c r="I326" s="487"/>
      <c r="J326" s="487"/>
      <c r="K326" s="487"/>
      <c r="L326" s="487"/>
      <c r="M326" s="487"/>
      <c r="N326" s="487"/>
      <c r="O326" s="487"/>
      <c r="P326" s="487"/>
      <c r="Q326" s="487"/>
      <c r="R326" s="487"/>
      <c r="S326" s="487"/>
      <c r="T326" s="487"/>
      <c r="U326" s="488"/>
    </row>
    <row r="327" spans="2:21" ht="15.75" thickBot="1">
      <c r="B327" s="489"/>
      <c r="C327" s="490"/>
      <c r="D327" s="490"/>
      <c r="E327" s="490"/>
      <c r="F327" s="490"/>
      <c r="G327" s="490"/>
      <c r="H327" s="490"/>
      <c r="I327" s="490"/>
      <c r="J327" s="490"/>
      <c r="K327" s="490"/>
      <c r="L327" s="490"/>
      <c r="M327" s="490"/>
      <c r="N327" s="490"/>
      <c r="O327" s="490"/>
      <c r="P327" s="490"/>
      <c r="Q327" s="490"/>
      <c r="R327" s="490"/>
      <c r="S327" s="490"/>
      <c r="T327" s="490"/>
      <c r="U327" s="491"/>
    </row>
    <row r="328" spans="2:21">
      <c r="B328" s="23"/>
    </row>
    <row r="330" spans="2:21">
      <c r="H330" s="36"/>
      <c r="I330" s="626" t="s">
        <v>37</v>
      </c>
      <c r="J330" s="626"/>
      <c r="K330" s="626"/>
      <c r="L330" s="626"/>
      <c r="M330" s="626"/>
      <c r="N330" s="626"/>
      <c r="Q330" s="626" t="s">
        <v>38</v>
      </c>
      <c r="R330" s="626"/>
      <c r="S330" s="626"/>
      <c r="T330" s="626"/>
      <c r="U330" s="626"/>
    </row>
    <row r="331" spans="2:21">
      <c r="B331" s="642" t="s">
        <v>39</v>
      </c>
      <c r="C331" s="642"/>
      <c r="D331" s="642"/>
      <c r="E331" s="642"/>
      <c r="F331" s="642"/>
      <c r="G331" s="37"/>
      <c r="H331" s="37"/>
      <c r="I331" s="627"/>
      <c r="J331" s="627"/>
      <c r="K331" s="627"/>
      <c r="L331" s="627"/>
      <c r="M331" s="627"/>
      <c r="N331" s="627"/>
      <c r="O331" s="37"/>
      <c r="P331" s="37"/>
      <c r="Q331" s="629" t="s">
        <v>1</v>
      </c>
      <c r="R331" s="629"/>
      <c r="S331" s="629"/>
      <c r="T331" s="629"/>
      <c r="U331" s="629"/>
    </row>
    <row r="332" spans="2:21">
      <c r="B332" s="629"/>
      <c r="C332" s="629"/>
      <c r="D332" s="629"/>
      <c r="E332" s="629"/>
      <c r="F332" s="629"/>
      <c r="G332" s="137"/>
      <c r="H332" s="137"/>
      <c r="I332" s="627"/>
      <c r="J332" s="627"/>
      <c r="K332" s="627"/>
      <c r="L332" s="627"/>
      <c r="M332" s="627"/>
      <c r="N332" s="627"/>
      <c r="O332" s="137"/>
      <c r="P332" s="137"/>
      <c r="Q332" s="629"/>
      <c r="R332" s="629"/>
      <c r="S332" s="629"/>
      <c r="T332" s="629"/>
      <c r="U332" s="629"/>
    </row>
    <row r="333" spans="2:21">
      <c r="B333" s="629"/>
      <c r="C333" s="629"/>
      <c r="D333" s="629"/>
      <c r="E333" s="629"/>
      <c r="F333" s="629"/>
      <c r="G333" s="137"/>
      <c r="H333" s="137"/>
      <c r="I333" s="627"/>
      <c r="J333" s="627"/>
      <c r="K333" s="627"/>
      <c r="L333" s="627"/>
      <c r="M333" s="627"/>
      <c r="N333" s="627"/>
      <c r="O333" s="137"/>
      <c r="P333" s="137"/>
      <c r="Q333" s="629"/>
      <c r="R333" s="629"/>
      <c r="S333" s="629"/>
      <c r="T333" s="629"/>
      <c r="U333" s="629"/>
    </row>
    <row r="334" spans="2:21">
      <c r="B334" s="629"/>
      <c r="C334" s="629"/>
      <c r="D334" s="629"/>
      <c r="E334" s="629"/>
      <c r="F334" s="629"/>
      <c r="G334" s="137"/>
      <c r="H334" s="137"/>
      <c r="I334" s="627"/>
      <c r="J334" s="627"/>
      <c r="K334" s="627"/>
      <c r="L334" s="627"/>
      <c r="M334" s="627"/>
      <c r="N334" s="627"/>
      <c r="O334" s="137"/>
      <c r="P334" s="137"/>
      <c r="Q334" s="629"/>
      <c r="R334" s="629"/>
      <c r="S334" s="629"/>
      <c r="T334" s="629"/>
      <c r="U334" s="629"/>
    </row>
    <row r="335" spans="2:21" ht="15.75" thickBot="1">
      <c r="B335" s="482"/>
      <c r="C335" s="482"/>
      <c r="D335" s="482"/>
      <c r="E335" s="482"/>
      <c r="F335" s="482"/>
      <c r="I335" s="628"/>
      <c r="J335" s="628"/>
      <c r="K335" s="628"/>
      <c r="L335" s="628"/>
      <c r="M335" s="628"/>
      <c r="N335" s="628"/>
      <c r="Q335" s="482"/>
      <c r="R335" s="482"/>
      <c r="S335" s="482"/>
      <c r="T335" s="482"/>
      <c r="U335" s="482"/>
    </row>
    <row r="336" spans="2:21">
      <c r="B336" s="630" t="s">
        <v>88</v>
      </c>
      <c r="C336" s="630"/>
      <c r="D336" s="630"/>
      <c r="E336" s="630"/>
      <c r="F336" s="630"/>
      <c r="I336" s="630" t="s">
        <v>89</v>
      </c>
      <c r="J336" s="630"/>
      <c r="K336" s="630"/>
      <c r="L336" s="630"/>
      <c r="M336" s="630"/>
      <c r="N336" s="630"/>
      <c r="Q336" s="631" t="s">
        <v>90</v>
      </c>
      <c r="R336" s="631"/>
      <c r="S336" s="631"/>
      <c r="T336" s="631"/>
      <c r="U336" s="631"/>
    </row>
    <row r="337" spans="2:21">
      <c r="B337" s="637" t="s">
        <v>91</v>
      </c>
      <c r="C337" s="637"/>
      <c r="D337" s="637"/>
      <c r="E337" s="637"/>
      <c r="F337" s="637"/>
      <c r="I337" s="632" t="s">
        <v>92</v>
      </c>
      <c r="J337" s="632"/>
      <c r="K337" s="632"/>
      <c r="L337" s="632"/>
      <c r="M337" s="632"/>
      <c r="N337" s="632"/>
      <c r="O337" s="151"/>
      <c r="P337" s="151"/>
      <c r="Q337" s="632" t="s">
        <v>93</v>
      </c>
      <c r="R337" s="632"/>
      <c r="S337" s="632"/>
      <c r="T337" s="632"/>
      <c r="U337" s="632"/>
    </row>
    <row r="338" spans="2:21">
      <c r="B338" s="23"/>
    </row>
    <row r="339" spans="2:21">
      <c r="B339" s="23"/>
      <c r="I339" s="626" t="s">
        <v>41</v>
      </c>
      <c r="J339" s="626"/>
      <c r="K339" s="626"/>
      <c r="L339" s="626"/>
      <c r="M339" s="626"/>
      <c r="N339" s="626"/>
    </row>
    <row r="340" spans="2:21">
      <c r="B340" s="302" t="s">
        <v>118</v>
      </c>
      <c r="C340" s="302"/>
      <c r="D340" s="302"/>
      <c r="E340" s="302"/>
      <c r="F340" s="302"/>
      <c r="I340" s="302" t="s">
        <v>40</v>
      </c>
      <c r="J340" s="302"/>
      <c r="K340" s="302"/>
      <c r="L340" s="302"/>
      <c r="M340" s="302"/>
      <c r="N340" s="302"/>
      <c r="Q340" s="302" t="s">
        <v>42</v>
      </c>
      <c r="R340" s="302"/>
      <c r="S340" s="302"/>
      <c r="T340" s="302"/>
      <c r="U340" s="302"/>
    </row>
    <row r="341" spans="2:21">
      <c r="B341" s="629"/>
      <c r="C341" s="629"/>
      <c r="D341" s="629"/>
      <c r="E341" s="629"/>
      <c r="F341" s="629"/>
      <c r="I341" s="302"/>
      <c r="J341" s="302"/>
      <c r="K341" s="302"/>
      <c r="L341" s="302"/>
      <c r="M341" s="302"/>
      <c r="N341" s="302"/>
      <c r="Q341" s="629"/>
      <c r="R341" s="629"/>
      <c r="S341" s="629"/>
      <c r="T341" s="629"/>
      <c r="U341" s="629"/>
    </row>
    <row r="342" spans="2:21">
      <c r="B342" s="629"/>
      <c r="C342" s="629"/>
      <c r="D342" s="629"/>
      <c r="E342" s="629"/>
      <c r="F342" s="629"/>
      <c r="I342" s="302"/>
      <c r="J342" s="302"/>
      <c r="K342" s="302"/>
      <c r="L342" s="302"/>
      <c r="M342" s="302"/>
      <c r="N342" s="302"/>
      <c r="Q342" s="629"/>
      <c r="R342" s="629"/>
      <c r="S342" s="629"/>
      <c r="T342" s="629"/>
      <c r="U342" s="629"/>
    </row>
    <row r="343" spans="2:21">
      <c r="B343" s="629"/>
      <c r="C343" s="629"/>
      <c r="D343" s="629"/>
      <c r="E343" s="629"/>
      <c r="F343" s="629"/>
      <c r="I343" s="302"/>
      <c r="J343" s="302"/>
      <c r="K343" s="302"/>
      <c r="L343" s="302"/>
      <c r="M343" s="302"/>
      <c r="N343" s="302"/>
      <c r="Q343" s="629"/>
      <c r="R343" s="629"/>
      <c r="S343" s="629"/>
      <c r="T343" s="629"/>
      <c r="U343" s="629"/>
    </row>
    <row r="344" spans="2:21" ht="15.75" thickBot="1">
      <c r="B344" s="482"/>
      <c r="C344" s="482"/>
      <c r="D344" s="482"/>
      <c r="E344" s="482"/>
      <c r="F344" s="482"/>
      <c r="G344" s="38"/>
      <c r="H344" s="38"/>
      <c r="I344" s="633"/>
      <c r="J344" s="633"/>
      <c r="K344" s="633"/>
      <c r="L344" s="633"/>
      <c r="M344" s="633"/>
      <c r="N344" s="633"/>
      <c r="O344" s="38"/>
      <c r="P344" s="38"/>
      <c r="Q344" s="482"/>
      <c r="R344" s="482"/>
      <c r="S344" s="482"/>
      <c r="T344" s="482"/>
      <c r="U344" s="482"/>
    </row>
    <row r="345" spans="2:21">
      <c r="B345" s="630" t="s">
        <v>94</v>
      </c>
      <c r="C345" s="630"/>
      <c r="D345" s="630"/>
      <c r="E345" s="630"/>
      <c r="F345" s="630"/>
      <c r="G345" s="152"/>
      <c r="H345" s="152"/>
      <c r="I345" s="630" t="s">
        <v>95</v>
      </c>
      <c r="J345" s="630"/>
      <c r="K345" s="630"/>
      <c r="L345" s="630"/>
      <c r="M345" s="630"/>
      <c r="N345" s="630"/>
      <c r="O345" s="38"/>
      <c r="P345" s="38"/>
      <c r="Q345" s="630" t="s">
        <v>96</v>
      </c>
      <c r="R345" s="630"/>
      <c r="S345" s="630"/>
      <c r="T345" s="630"/>
      <c r="U345" s="630"/>
    </row>
    <row r="346" spans="2:21" ht="37.5" customHeight="1">
      <c r="B346" s="685" t="s">
        <v>97</v>
      </c>
      <c r="C346" s="685"/>
      <c r="D346" s="685"/>
      <c r="E346" s="685"/>
      <c r="F346" s="685"/>
      <c r="I346" s="686" t="s">
        <v>98</v>
      </c>
      <c r="J346" s="686"/>
      <c r="K346" s="686"/>
      <c r="L346" s="686"/>
      <c r="M346" s="686"/>
      <c r="N346" s="686"/>
      <c r="Q346" s="686" t="s">
        <v>99</v>
      </c>
      <c r="R346" s="686"/>
      <c r="S346" s="686"/>
      <c r="T346" s="686"/>
      <c r="U346" s="686"/>
    </row>
    <row r="347" spans="2:21">
      <c r="B347" s="23"/>
    </row>
    <row r="348" spans="2:21">
      <c r="B348" s="23"/>
    </row>
    <row r="349" spans="2:21"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2:21"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2:21"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2:21"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2:21"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2:21"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2:21" ht="25.5" customHeight="1">
      <c r="B355" s="446" t="s">
        <v>122</v>
      </c>
      <c r="C355" s="446"/>
      <c r="D355" s="446"/>
      <c r="E355" s="446"/>
      <c r="F355" s="446"/>
      <c r="G355" s="446"/>
      <c r="H355" s="446"/>
      <c r="I355" s="446"/>
      <c r="J355" s="446"/>
      <c r="K355" s="446"/>
      <c r="L355" s="446"/>
      <c r="M355" s="446"/>
      <c r="N355" s="446"/>
      <c r="O355" s="446"/>
      <c r="P355" s="446"/>
      <c r="Q355" s="446"/>
      <c r="R355" s="446"/>
      <c r="S355" s="446"/>
      <c r="T355" s="446"/>
      <c r="U355" s="446"/>
    </row>
    <row r="356" spans="2:21" ht="25.5">
      <c r="B356" s="245"/>
      <c r="C356" s="245"/>
      <c r="D356" s="245"/>
      <c r="E356" s="245"/>
      <c r="F356" s="245"/>
      <c r="G356" s="245"/>
      <c r="H356" s="245"/>
      <c r="I356" s="245"/>
      <c r="J356" s="245"/>
      <c r="K356" s="245"/>
      <c r="L356" s="245"/>
      <c r="M356" s="245"/>
      <c r="N356" s="245"/>
      <c r="O356" s="245"/>
      <c r="P356" s="245"/>
      <c r="Q356" s="245"/>
      <c r="R356" s="245"/>
      <c r="S356" s="245"/>
      <c r="T356" s="245"/>
      <c r="U356" s="245"/>
    </row>
    <row r="357" spans="2:21" ht="25.5">
      <c r="B357" s="245"/>
      <c r="C357" s="245"/>
      <c r="D357" s="245"/>
      <c r="E357" s="245"/>
      <c r="F357" s="245"/>
      <c r="G357" s="245"/>
      <c r="H357" s="245"/>
      <c r="I357" s="245"/>
      <c r="J357" s="245"/>
      <c r="K357" s="245"/>
      <c r="L357" s="245"/>
      <c r="M357" s="245"/>
      <c r="N357" s="245"/>
      <c r="O357" s="245"/>
      <c r="P357" s="245"/>
      <c r="Q357" s="245"/>
      <c r="R357" s="245"/>
      <c r="S357" s="245"/>
      <c r="T357" s="245"/>
      <c r="U357" s="245"/>
    </row>
    <row r="358" spans="2:21" ht="15.75" thickBot="1"/>
    <row r="359" spans="2:21" ht="15" customHeight="1">
      <c r="B359" s="415" t="s">
        <v>2</v>
      </c>
      <c r="C359" s="416"/>
      <c r="D359" s="416"/>
      <c r="E359" s="416"/>
      <c r="F359" s="416"/>
      <c r="G359" s="447" t="s">
        <v>123</v>
      </c>
      <c r="H359" s="448"/>
      <c r="I359" s="448"/>
      <c r="J359" s="448"/>
      <c r="K359" s="448"/>
      <c r="L359" s="448"/>
      <c r="M359" s="448"/>
      <c r="N359" s="448"/>
      <c r="O359" s="448"/>
      <c r="P359" s="448"/>
      <c r="Q359" s="448"/>
      <c r="R359" s="448"/>
      <c r="S359" s="448"/>
      <c r="T359" s="448"/>
      <c r="U359" s="449"/>
    </row>
    <row r="360" spans="2:21" ht="15" customHeight="1">
      <c r="B360" s="450" t="s">
        <v>3</v>
      </c>
      <c r="C360" s="451"/>
      <c r="D360" s="451"/>
      <c r="E360" s="451"/>
      <c r="F360" s="451"/>
      <c r="G360" s="452" t="s">
        <v>100</v>
      </c>
      <c r="H360" s="453"/>
      <c r="I360" s="453"/>
      <c r="J360" s="453"/>
      <c r="K360" s="453"/>
      <c r="L360" s="453"/>
      <c r="M360" s="453"/>
      <c r="N360" s="453"/>
      <c r="O360" s="453"/>
      <c r="P360" s="453"/>
      <c r="Q360" s="453"/>
      <c r="R360" s="453"/>
      <c r="S360" s="453"/>
      <c r="T360" s="453"/>
      <c r="U360" s="454"/>
    </row>
    <row r="361" spans="2:21" ht="15" customHeight="1">
      <c r="B361" s="415" t="s">
        <v>4</v>
      </c>
      <c r="C361" s="416"/>
      <c r="D361" s="416"/>
      <c r="E361" s="416"/>
      <c r="F361" s="416"/>
      <c r="G361" s="455" t="s">
        <v>43</v>
      </c>
      <c r="H361" s="456"/>
      <c r="I361" s="456"/>
      <c r="J361" s="456"/>
      <c r="K361" s="456"/>
      <c r="L361" s="456"/>
      <c r="M361" s="456"/>
      <c r="N361" s="456"/>
      <c r="O361" s="456"/>
      <c r="P361" s="456"/>
      <c r="Q361" s="456"/>
      <c r="R361" s="456"/>
      <c r="S361" s="456"/>
      <c r="T361" s="456"/>
      <c r="U361" s="457"/>
    </row>
    <row r="362" spans="2:21" ht="15" customHeight="1">
      <c r="B362" s="415" t="s">
        <v>5</v>
      </c>
      <c r="C362" s="416"/>
      <c r="D362" s="416"/>
      <c r="E362" s="416"/>
      <c r="F362" s="416"/>
      <c r="G362" s="455" t="s">
        <v>44</v>
      </c>
      <c r="H362" s="456"/>
      <c r="I362" s="456"/>
      <c r="J362" s="456"/>
      <c r="K362" s="456"/>
      <c r="L362" s="456"/>
      <c r="M362" s="456"/>
      <c r="N362" s="456"/>
      <c r="O362" s="456"/>
      <c r="P362" s="456"/>
      <c r="Q362" s="456"/>
      <c r="R362" s="456"/>
      <c r="S362" s="456"/>
      <c r="T362" s="456"/>
      <c r="U362" s="457"/>
    </row>
    <row r="363" spans="2:21" ht="15" customHeight="1">
      <c r="B363" s="415" t="s">
        <v>6</v>
      </c>
      <c r="C363" s="416"/>
      <c r="D363" s="416"/>
      <c r="E363" s="416"/>
      <c r="F363" s="416"/>
      <c r="G363" s="458" t="s">
        <v>7</v>
      </c>
      <c r="H363" s="459"/>
      <c r="I363" s="460"/>
      <c r="J363" s="460"/>
      <c r="K363" s="460"/>
      <c r="L363" s="460"/>
      <c r="M363" s="273" t="s">
        <v>8</v>
      </c>
      <c r="N363" s="460">
        <v>1344927.5</v>
      </c>
      <c r="O363" s="460"/>
      <c r="P363" s="460"/>
      <c r="Q363" s="460"/>
      <c r="R363" s="459" t="s">
        <v>9</v>
      </c>
      <c r="S363" s="459"/>
      <c r="T363" s="460"/>
      <c r="U363" s="461"/>
    </row>
    <row r="364" spans="2:21" ht="15" customHeight="1">
      <c r="B364" s="415" t="s">
        <v>10</v>
      </c>
      <c r="C364" s="416"/>
      <c r="D364" s="416"/>
      <c r="E364" s="416"/>
      <c r="F364" s="416"/>
      <c r="G364" s="458" t="s">
        <v>7</v>
      </c>
      <c r="H364" s="459"/>
      <c r="I364" s="460"/>
      <c r="J364" s="460"/>
      <c r="K364" s="460"/>
      <c r="L364" s="460"/>
      <c r="M364" s="273" t="s">
        <v>8</v>
      </c>
      <c r="N364" s="460">
        <v>1344927.5</v>
      </c>
      <c r="O364" s="460"/>
      <c r="P364" s="460"/>
      <c r="Q364" s="460"/>
      <c r="R364" s="459"/>
      <c r="S364" s="459"/>
      <c r="T364" s="459"/>
      <c r="U364" s="462"/>
    </row>
    <row r="365" spans="2:21" ht="15.75" customHeight="1">
      <c r="B365" s="415" t="s">
        <v>11</v>
      </c>
      <c r="C365" s="416"/>
      <c r="D365" s="416"/>
      <c r="E365" s="416"/>
      <c r="F365" s="416"/>
      <c r="G365" s="417" t="s">
        <v>120</v>
      </c>
      <c r="H365" s="418"/>
      <c r="I365" s="418"/>
      <c r="J365" s="418"/>
      <c r="K365" s="418"/>
      <c r="L365" s="418"/>
      <c r="M365" s="418"/>
      <c r="N365" s="418"/>
      <c r="O365" s="418"/>
      <c r="P365" s="418"/>
      <c r="Q365" s="418"/>
      <c r="R365" s="418"/>
      <c r="S365" s="418"/>
      <c r="T365" s="418"/>
      <c r="U365" s="419"/>
    </row>
    <row r="366" spans="2:21" ht="15.75" customHeight="1" thickBot="1">
      <c r="B366" s="420" t="s">
        <v>12</v>
      </c>
      <c r="C366" s="421"/>
      <c r="D366" s="421"/>
      <c r="E366" s="421"/>
      <c r="F366" s="421"/>
      <c r="G366" s="422" t="s">
        <v>64</v>
      </c>
      <c r="H366" s="423"/>
      <c r="I366" s="423"/>
      <c r="J366" s="423"/>
      <c r="K366" s="423"/>
      <c r="L366" s="423"/>
      <c r="M366" s="423"/>
      <c r="N366" s="423"/>
      <c r="O366" s="423"/>
      <c r="P366" s="423"/>
      <c r="Q366" s="423"/>
      <c r="R366" s="423"/>
      <c r="S366" s="423"/>
      <c r="T366" s="423"/>
      <c r="U366" s="424"/>
    </row>
    <row r="367" spans="2:21" ht="15.75" thickBot="1">
      <c r="B367" s="425"/>
      <c r="C367" s="425"/>
      <c r="D367" s="425"/>
      <c r="E367" s="425"/>
      <c r="F367" s="425"/>
      <c r="G367" s="278"/>
      <c r="H367" s="278"/>
      <c r="I367" s="278"/>
      <c r="J367" s="278"/>
      <c r="K367" s="278"/>
      <c r="L367" s="278"/>
      <c r="M367" s="278"/>
      <c r="N367" s="278"/>
      <c r="O367" s="278"/>
      <c r="P367" s="278"/>
      <c r="Q367" s="278"/>
      <c r="R367" s="278"/>
      <c r="S367" s="278"/>
      <c r="T367" s="278"/>
      <c r="U367" s="278"/>
    </row>
    <row r="368" spans="2:21" ht="16.5" customHeight="1" thickBot="1">
      <c r="B368" s="376" t="s">
        <v>13</v>
      </c>
      <c r="C368" s="377"/>
      <c r="D368" s="378"/>
      <c r="E368" s="377" t="s">
        <v>14</v>
      </c>
      <c r="F368" s="378"/>
      <c r="G368" s="382" t="s">
        <v>15</v>
      </c>
      <c r="H368" s="383"/>
      <c r="I368" s="383"/>
      <c r="J368" s="383"/>
      <c r="K368" s="383"/>
      <c r="L368" s="383"/>
      <c r="M368" s="383"/>
      <c r="N368" s="383"/>
      <c r="O368" s="383"/>
      <c r="P368" s="383"/>
      <c r="Q368" s="383"/>
      <c r="R368" s="383"/>
      <c r="S368" s="383"/>
      <c r="T368" s="383"/>
      <c r="U368" s="384"/>
    </row>
    <row r="369" spans="2:21" ht="15.75" customHeight="1" thickBot="1">
      <c r="B369" s="379"/>
      <c r="C369" s="380"/>
      <c r="D369" s="381"/>
      <c r="E369" s="380"/>
      <c r="F369" s="381"/>
      <c r="G369" s="385" t="s">
        <v>16</v>
      </c>
      <c r="H369" s="386"/>
      <c r="I369" s="394" t="s">
        <v>121</v>
      </c>
      <c r="J369" s="395"/>
      <c r="K369" s="395"/>
      <c r="L369" s="395"/>
      <c r="M369" s="395"/>
      <c r="N369" s="396"/>
      <c r="O369" s="431" t="s">
        <v>113</v>
      </c>
      <c r="P369" s="432"/>
      <c r="Q369" s="432"/>
      <c r="R369" s="432"/>
      <c r="S369" s="432"/>
      <c r="T369" s="432"/>
      <c r="U369" s="433"/>
    </row>
    <row r="370" spans="2:21" ht="15" customHeight="1">
      <c r="B370" s="379"/>
      <c r="C370" s="380"/>
      <c r="D370" s="381"/>
      <c r="E370" s="380"/>
      <c r="F370" s="381"/>
      <c r="G370" s="387"/>
      <c r="H370" s="388"/>
      <c r="I370" s="385" t="s">
        <v>19</v>
      </c>
      <c r="J370" s="434"/>
      <c r="K370" s="434"/>
      <c r="L370" s="385" t="s">
        <v>20</v>
      </c>
      <c r="M370" s="434"/>
      <c r="N370" s="386"/>
      <c r="O370" s="436" t="s">
        <v>19</v>
      </c>
      <c r="P370" s="437"/>
      <c r="Q370" s="437"/>
      <c r="R370" s="385" t="s">
        <v>20</v>
      </c>
      <c r="S370" s="434"/>
      <c r="T370" s="434"/>
      <c r="U370" s="399" t="s">
        <v>21</v>
      </c>
    </row>
    <row r="371" spans="2:21" ht="15.75" thickBot="1">
      <c r="B371" s="426"/>
      <c r="C371" s="427"/>
      <c r="D371" s="428"/>
      <c r="E371" s="380"/>
      <c r="F371" s="381"/>
      <c r="G371" s="429"/>
      <c r="H371" s="430"/>
      <c r="I371" s="429"/>
      <c r="J371" s="435"/>
      <c r="K371" s="435"/>
      <c r="L371" s="429"/>
      <c r="M371" s="435"/>
      <c r="N371" s="430"/>
      <c r="O371" s="429"/>
      <c r="P371" s="435"/>
      <c r="Q371" s="435"/>
      <c r="R371" s="429"/>
      <c r="S371" s="435"/>
      <c r="T371" s="435"/>
      <c r="U371" s="400"/>
    </row>
    <row r="372" spans="2:21">
      <c r="B372" s="438" t="s">
        <v>45</v>
      </c>
      <c r="C372" s="439"/>
      <c r="D372" s="440"/>
      <c r="E372" s="441"/>
      <c r="F372" s="442"/>
      <c r="G372" s="690"/>
      <c r="H372" s="691"/>
      <c r="I372" s="691"/>
      <c r="J372" s="691"/>
      <c r="K372" s="691"/>
      <c r="L372" s="691"/>
      <c r="M372" s="691"/>
      <c r="N372" s="691"/>
      <c r="O372" s="691"/>
      <c r="P372" s="691"/>
      <c r="Q372" s="691"/>
      <c r="R372" s="691"/>
      <c r="S372" s="691"/>
      <c r="T372" s="691"/>
      <c r="U372" s="270"/>
    </row>
    <row r="373" spans="2:21" ht="15" customHeight="1">
      <c r="B373" s="406" t="s">
        <v>46</v>
      </c>
      <c r="C373" s="407"/>
      <c r="D373" s="408"/>
      <c r="E373" s="361" t="s">
        <v>59</v>
      </c>
      <c r="F373" s="362"/>
      <c r="G373" s="687">
        <v>960</v>
      </c>
      <c r="H373" s="684"/>
      <c r="I373" s="684">
        <f>+Mensual_Limpia!I1063+Mensual_Limpia!I1176+Mensual_Limpia!I1288</f>
        <v>0</v>
      </c>
      <c r="J373" s="684"/>
      <c r="K373" s="684"/>
      <c r="L373" s="684">
        <f>+Mensual_Limpia!L1063+Mensual_Limpia!L1176+Mensual_Limpia!L1288</f>
        <v>0</v>
      </c>
      <c r="M373" s="684"/>
      <c r="N373" s="684"/>
      <c r="O373" s="684">
        <f>+Mensual_Limpia!O1288</f>
        <v>960</v>
      </c>
      <c r="P373" s="684"/>
      <c r="Q373" s="684"/>
      <c r="R373" s="684">
        <f>+Mensual_Limpia!R1288</f>
        <v>960</v>
      </c>
      <c r="S373" s="684"/>
      <c r="T373" s="684"/>
      <c r="U373" s="271">
        <f>+R373/G373</f>
        <v>1</v>
      </c>
    </row>
    <row r="374" spans="2:21" ht="15" customHeight="1">
      <c r="B374" s="406" t="s">
        <v>47</v>
      </c>
      <c r="C374" s="407"/>
      <c r="D374" s="408"/>
      <c r="E374" s="361" t="s">
        <v>60</v>
      </c>
      <c r="F374" s="362"/>
      <c r="G374" s="687">
        <v>120</v>
      </c>
      <c r="H374" s="684"/>
      <c r="I374" s="684">
        <f>+Mensual_Limpia!I1064+Mensual_Limpia!I1177+Mensual_Limpia!I1289</f>
        <v>0</v>
      </c>
      <c r="J374" s="684"/>
      <c r="K374" s="684"/>
      <c r="L374" s="684">
        <f>+Mensual_Limpia!L1064+Mensual_Limpia!L1177+Mensual_Limpia!L1289</f>
        <v>0</v>
      </c>
      <c r="M374" s="684"/>
      <c r="N374" s="684"/>
      <c r="O374" s="684">
        <f>+Mensual_Limpia!O1289</f>
        <v>120</v>
      </c>
      <c r="P374" s="684"/>
      <c r="Q374" s="684"/>
      <c r="R374" s="684">
        <f>+Mensual_Limpia!R1289</f>
        <v>120</v>
      </c>
      <c r="S374" s="684"/>
      <c r="T374" s="684"/>
      <c r="U374" s="271">
        <f>+R374/G374</f>
        <v>1</v>
      </c>
    </row>
    <row r="375" spans="2:21">
      <c r="B375" s="176" t="s">
        <v>48</v>
      </c>
      <c r="C375" s="177"/>
      <c r="D375" s="178"/>
      <c r="E375" s="401" t="s">
        <v>60</v>
      </c>
      <c r="F375" s="362"/>
      <c r="G375" s="687">
        <v>3975</v>
      </c>
      <c r="H375" s="684"/>
      <c r="I375" s="684">
        <f>+Mensual_Limpia!I1065+Mensual_Limpia!I1178+Mensual_Limpia!I1290</f>
        <v>540</v>
      </c>
      <c r="J375" s="684"/>
      <c r="K375" s="684"/>
      <c r="L375" s="684">
        <f>+Mensual_Limpia!L1065+Mensual_Limpia!L1178+Mensual_Limpia!L1290</f>
        <v>540</v>
      </c>
      <c r="M375" s="684"/>
      <c r="N375" s="684"/>
      <c r="O375" s="684">
        <f>+Mensual_Limpia!O1290</f>
        <v>3975</v>
      </c>
      <c r="P375" s="684"/>
      <c r="Q375" s="684"/>
      <c r="R375" s="684">
        <f>+Mensual_Limpia!R1290</f>
        <v>3975</v>
      </c>
      <c r="S375" s="684"/>
      <c r="T375" s="684"/>
      <c r="U375" s="271">
        <f>+R375/G375</f>
        <v>1</v>
      </c>
    </row>
    <row r="376" spans="2:21">
      <c r="B376" s="409" t="s">
        <v>49</v>
      </c>
      <c r="C376" s="410"/>
      <c r="D376" s="411"/>
      <c r="E376" s="361"/>
      <c r="F376" s="412"/>
      <c r="G376" s="687"/>
      <c r="H376" s="684"/>
      <c r="I376" s="684"/>
      <c r="J376" s="684"/>
      <c r="K376" s="684"/>
      <c r="L376" s="684"/>
      <c r="M376" s="684"/>
      <c r="N376" s="684"/>
      <c r="O376" s="684"/>
      <c r="P376" s="684"/>
      <c r="Q376" s="684"/>
      <c r="R376" s="684"/>
      <c r="S376" s="684"/>
      <c r="T376" s="684"/>
      <c r="U376" s="271"/>
    </row>
    <row r="377" spans="2:21" ht="15" customHeight="1">
      <c r="B377" s="406" t="s">
        <v>50</v>
      </c>
      <c r="C377" s="407"/>
      <c r="D377" s="408"/>
      <c r="E377" s="361" t="s">
        <v>60</v>
      </c>
      <c r="F377" s="362"/>
      <c r="G377" s="687">
        <v>120</v>
      </c>
      <c r="H377" s="684"/>
      <c r="I377" s="684">
        <f>+Mensual_Limpia!I1067+Mensual_Limpia!I1180+Mensual_Limpia!I1292</f>
        <v>0</v>
      </c>
      <c r="J377" s="684"/>
      <c r="K377" s="684"/>
      <c r="L377" s="684">
        <f>+Mensual_Limpia!L1067+Mensual_Limpia!L1180+Mensual_Limpia!L1292</f>
        <v>0</v>
      </c>
      <c r="M377" s="684"/>
      <c r="N377" s="684"/>
      <c r="O377" s="684">
        <f>+Mensual_Limpia!O1292</f>
        <v>120</v>
      </c>
      <c r="P377" s="684"/>
      <c r="Q377" s="684"/>
      <c r="R377" s="684">
        <f>+Mensual_Limpia!R1292</f>
        <v>120</v>
      </c>
      <c r="S377" s="684"/>
      <c r="T377" s="684"/>
      <c r="U377" s="271">
        <f>+R377/G377</f>
        <v>1</v>
      </c>
    </row>
    <row r="378" spans="2:21">
      <c r="B378" s="176" t="s">
        <v>51</v>
      </c>
      <c r="C378" s="177"/>
      <c r="D378" s="178"/>
      <c r="E378" s="401" t="s">
        <v>59</v>
      </c>
      <c r="F378" s="362"/>
      <c r="G378" s="687">
        <v>300</v>
      </c>
      <c r="H378" s="684"/>
      <c r="I378" s="684">
        <f>+Mensual_Limpia!I1068+Mensual_Limpia!I1181+Mensual_Limpia!I1293</f>
        <v>0</v>
      </c>
      <c r="J378" s="684"/>
      <c r="K378" s="684"/>
      <c r="L378" s="684">
        <f>+Mensual_Limpia!L1068+Mensual_Limpia!L1181+Mensual_Limpia!L1293</f>
        <v>0</v>
      </c>
      <c r="M378" s="684"/>
      <c r="N378" s="684"/>
      <c r="O378" s="684">
        <f>+Mensual_Limpia!O1293</f>
        <v>300</v>
      </c>
      <c r="P378" s="684"/>
      <c r="Q378" s="684"/>
      <c r="R378" s="684">
        <f>+Mensual_Limpia!R1293</f>
        <v>300</v>
      </c>
      <c r="S378" s="684"/>
      <c r="T378" s="684"/>
      <c r="U378" s="271">
        <f>+R378/G378</f>
        <v>1</v>
      </c>
    </row>
    <row r="379" spans="2:21" ht="15" customHeight="1">
      <c r="B379" s="406" t="s">
        <v>52</v>
      </c>
      <c r="C379" s="407"/>
      <c r="D379" s="408"/>
      <c r="E379" s="361" t="s">
        <v>59</v>
      </c>
      <c r="F379" s="362"/>
      <c r="G379" s="687">
        <v>1200</v>
      </c>
      <c r="H379" s="684"/>
      <c r="I379" s="684">
        <f>+Mensual_Limpia!I1069+Mensual_Limpia!I1182+Mensual_Limpia!I1294</f>
        <v>0</v>
      </c>
      <c r="J379" s="684"/>
      <c r="K379" s="684"/>
      <c r="L379" s="684">
        <f>+Mensual_Limpia!L1069+Mensual_Limpia!L1182+Mensual_Limpia!L1294</f>
        <v>0</v>
      </c>
      <c r="M379" s="684"/>
      <c r="N379" s="684"/>
      <c r="O379" s="684">
        <f>+Mensual_Limpia!O1294</f>
        <v>1200</v>
      </c>
      <c r="P379" s="684"/>
      <c r="Q379" s="684"/>
      <c r="R379" s="684">
        <f>+Mensual_Limpia!R1294</f>
        <v>1200</v>
      </c>
      <c r="S379" s="684"/>
      <c r="T379" s="684"/>
      <c r="U379" s="271">
        <f>+R379/G379</f>
        <v>1</v>
      </c>
    </row>
    <row r="380" spans="2:21" ht="15" customHeight="1">
      <c r="B380" s="409" t="s">
        <v>53</v>
      </c>
      <c r="C380" s="410"/>
      <c r="D380" s="411"/>
      <c r="E380" s="361"/>
      <c r="F380" s="412"/>
      <c r="G380" s="687"/>
      <c r="H380" s="684"/>
      <c r="I380" s="684"/>
      <c r="J380" s="684"/>
      <c r="K380" s="684"/>
      <c r="L380" s="684"/>
      <c r="M380" s="684"/>
      <c r="N380" s="684"/>
      <c r="O380" s="684"/>
      <c r="P380" s="684"/>
      <c r="Q380" s="684"/>
      <c r="R380" s="684"/>
      <c r="S380" s="684"/>
      <c r="T380" s="684"/>
      <c r="U380" s="271"/>
    </row>
    <row r="381" spans="2:21" ht="15" customHeight="1">
      <c r="B381" s="406" t="s">
        <v>54</v>
      </c>
      <c r="C381" s="407"/>
      <c r="D381" s="408"/>
      <c r="E381" s="361" t="s">
        <v>59</v>
      </c>
      <c r="F381" s="362"/>
      <c r="G381" s="687">
        <v>11104</v>
      </c>
      <c r="H381" s="684"/>
      <c r="I381" s="684">
        <f>+Mensual_Limpia!I1071+Mensual_Limpia!I1184+Mensual_Limpia!I1296</f>
        <v>0</v>
      </c>
      <c r="J381" s="684"/>
      <c r="K381" s="684"/>
      <c r="L381" s="684">
        <f>+Mensual_Limpia!L1071+Mensual_Limpia!L1184+Mensual_Limpia!L1296</f>
        <v>0</v>
      </c>
      <c r="M381" s="684"/>
      <c r="N381" s="684"/>
      <c r="O381" s="684">
        <f>+Mensual_Limpia!O1296</f>
        <v>11104</v>
      </c>
      <c r="P381" s="684"/>
      <c r="Q381" s="684"/>
      <c r="R381" s="684">
        <f>+Mensual_Limpia!R1296</f>
        <v>11104</v>
      </c>
      <c r="S381" s="684"/>
      <c r="T381" s="684"/>
      <c r="U381" s="271">
        <f>+R381/G381</f>
        <v>1</v>
      </c>
    </row>
    <row r="382" spans="2:21">
      <c r="B382" s="176" t="s">
        <v>55</v>
      </c>
      <c r="C382" s="177"/>
      <c r="D382" s="178"/>
      <c r="E382" s="401" t="s">
        <v>60</v>
      </c>
      <c r="F382" s="362"/>
      <c r="G382" s="687">
        <v>555</v>
      </c>
      <c r="H382" s="684"/>
      <c r="I382" s="684">
        <f>+Mensual_Limpia!I1072+Mensual_Limpia!I1185+Mensual_Limpia!I1297</f>
        <v>0</v>
      </c>
      <c r="J382" s="684"/>
      <c r="K382" s="684"/>
      <c r="L382" s="684">
        <f>+Mensual_Limpia!L1072+Mensual_Limpia!L1185+Mensual_Limpia!L1297</f>
        <v>0</v>
      </c>
      <c r="M382" s="684"/>
      <c r="N382" s="684"/>
      <c r="O382" s="684">
        <f>+Mensual_Limpia!O1297</f>
        <v>555</v>
      </c>
      <c r="P382" s="684"/>
      <c r="Q382" s="684"/>
      <c r="R382" s="684">
        <f>+Mensual_Limpia!R1297</f>
        <v>555</v>
      </c>
      <c r="S382" s="684"/>
      <c r="T382" s="684"/>
      <c r="U382" s="271">
        <f>+R382/G382</f>
        <v>1</v>
      </c>
    </row>
    <row r="383" spans="2:21">
      <c r="B383" s="179" t="s">
        <v>56</v>
      </c>
      <c r="C383" s="180"/>
      <c r="D383" s="181"/>
      <c r="E383" s="256"/>
      <c r="F383" s="250"/>
      <c r="G383" s="687"/>
      <c r="H383" s="684"/>
      <c r="I383" s="684"/>
      <c r="J383" s="684"/>
      <c r="K383" s="684"/>
      <c r="L383" s="684"/>
      <c r="M383" s="684"/>
      <c r="N383" s="684"/>
      <c r="O383" s="684"/>
      <c r="P383" s="684"/>
      <c r="Q383" s="684"/>
      <c r="R383" s="684"/>
      <c r="S383" s="684"/>
      <c r="T383" s="684"/>
      <c r="U383" s="271"/>
    </row>
    <row r="384" spans="2:21">
      <c r="B384" s="176" t="s">
        <v>56</v>
      </c>
      <c r="C384" s="180"/>
      <c r="D384" s="181"/>
      <c r="E384" s="401" t="s">
        <v>60</v>
      </c>
      <c r="F384" s="362"/>
      <c r="G384" s="687">
        <v>12</v>
      </c>
      <c r="H384" s="684"/>
      <c r="I384" s="684">
        <f>+Mensual_Limpia!I1074+Mensual_Limpia!I1187+Mensual_Limpia!I1299</f>
        <v>3</v>
      </c>
      <c r="J384" s="684"/>
      <c r="K384" s="684"/>
      <c r="L384" s="684">
        <f>+Mensual_Limpia!L1074+Mensual_Limpia!L1187+Mensual_Limpia!L1299</f>
        <v>3</v>
      </c>
      <c r="M384" s="684"/>
      <c r="N384" s="684"/>
      <c r="O384" s="684">
        <f>+Mensual_Limpia!O1299</f>
        <v>12</v>
      </c>
      <c r="P384" s="684"/>
      <c r="Q384" s="684"/>
      <c r="R384" s="684">
        <f>+Mensual_Limpia!R1299</f>
        <v>12</v>
      </c>
      <c r="S384" s="684"/>
      <c r="T384" s="684"/>
      <c r="U384" s="271">
        <f>+R384/G384</f>
        <v>1</v>
      </c>
    </row>
    <row r="385" spans="2:21">
      <c r="B385" s="176" t="s">
        <v>57</v>
      </c>
      <c r="C385" s="180"/>
      <c r="D385" s="181"/>
      <c r="E385" s="401" t="s">
        <v>60</v>
      </c>
      <c r="F385" s="362"/>
      <c r="G385" s="687">
        <v>12</v>
      </c>
      <c r="H385" s="684"/>
      <c r="I385" s="684">
        <f>+Mensual_Limpia!I1075+Mensual_Limpia!I1188+Mensual_Limpia!I1300</f>
        <v>3</v>
      </c>
      <c r="J385" s="684"/>
      <c r="K385" s="684"/>
      <c r="L385" s="684">
        <f>+Mensual_Limpia!L1075+Mensual_Limpia!L1188+Mensual_Limpia!L1300</f>
        <v>3</v>
      </c>
      <c r="M385" s="684"/>
      <c r="N385" s="684"/>
      <c r="O385" s="684">
        <f>+Mensual_Limpia!O1300</f>
        <v>12</v>
      </c>
      <c r="P385" s="684"/>
      <c r="Q385" s="684"/>
      <c r="R385" s="684">
        <f>+Mensual_Limpia!R1300</f>
        <v>12</v>
      </c>
      <c r="S385" s="684"/>
      <c r="T385" s="684"/>
      <c r="U385" s="271">
        <f>+R385/G385</f>
        <v>1</v>
      </c>
    </row>
    <row r="386" spans="2:21">
      <c r="B386" s="179" t="s">
        <v>58</v>
      </c>
      <c r="C386" s="180"/>
      <c r="D386" s="181"/>
      <c r="E386" s="256"/>
      <c r="F386" s="250"/>
      <c r="G386" s="687"/>
      <c r="H386" s="684"/>
      <c r="I386" s="684"/>
      <c r="J386" s="684"/>
      <c r="K386" s="684"/>
      <c r="L386" s="684"/>
      <c r="M386" s="684"/>
      <c r="N386" s="684"/>
      <c r="O386" s="684"/>
      <c r="P386" s="684"/>
      <c r="Q386" s="684"/>
      <c r="R386" s="684"/>
      <c r="S386" s="684"/>
      <c r="T386" s="684"/>
      <c r="U386" s="271"/>
    </row>
    <row r="387" spans="2:21" ht="15.75" customHeight="1" thickBot="1">
      <c r="B387" s="358" t="s">
        <v>58</v>
      </c>
      <c r="C387" s="359"/>
      <c r="D387" s="360"/>
      <c r="E387" s="361" t="s">
        <v>60</v>
      </c>
      <c r="F387" s="362"/>
      <c r="G387" s="688">
        <v>1</v>
      </c>
      <c r="H387" s="689"/>
      <c r="I387" s="689">
        <f>+Mensual_Limpia!I1077+Mensual_Limpia!I1190+Mensual_Limpia!I1302</f>
        <v>1</v>
      </c>
      <c r="J387" s="689"/>
      <c r="K387" s="689"/>
      <c r="L387" s="689">
        <f>+Mensual_Limpia!L1077+Mensual_Limpia!L1190+Mensual_Limpia!L1302</f>
        <v>1</v>
      </c>
      <c r="M387" s="689"/>
      <c r="N387" s="689"/>
      <c r="O387" s="689">
        <f>+Mensual_Limpia!O1302</f>
        <v>1</v>
      </c>
      <c r="P387" s="689"/>
      <c r="Q387" s="689"/>
      <c r="R387" s="689">
        <f>+Mensual_Limpia!R1302</f>
        <v>1</v>
      </c>
      <c r="S387" s="689"/>
      <c r="T387" s="689"/>
      <c r="U387" s="272">
        <f>+R387/G387</f>
        <v>1</v>
      </c>
    </row>
    <row r="388" spans="2:21" ht="15.75" thickBot="1">
      <c r="B388" s="370"/>
      <c r="C388" s="371"/>
      <c r="D388" s="371"/>
      <c r="E388" s="371"/>
      <c r="F388" s="372"/>
      <c r="G388" s="373"/>
      <c r="H388" s="374"/>
      <c r="I388" s="374"/>
      <c r="J388" s="374"/>
      <c r="K388" s="374"/>
      <c r="L388" s="374"/>
      <c r="M388" s="374"/>
      <c r="N388" s="375"/>
      <c r="O388" s="373"/>
      <c r="P388" s="374"/>
      <c r="Q388" s="374"/>
      <c r="R388" s="374"/>
      <c r="S388" s="374"/>
      <c r="T388" s="374"/>
      <c r="U388" s="375"/>
    </row>
    <row r="389" spans="2:21" ht="15.75" thickBot="1">
      <c r="B389" s="191"/>
      <c r="C389" s="192"/>
      <c r="D389" s="193"/>
      <c r="E389" s="194"/>
      <c r="F389" s="195"/>
      <c r="G389" s="196"/>
      <c r="H389" s="197"/>
      <c r="I389" s="198"/>
      <c r="J389" s="198"/>
      <c r="K389" s="199"/>
      <c r="L389" s="198"/>
      <c r="M389" s="199"/>
      <c r="N389" s="198"/>
      <c r="O389" s="198"/>
      <c r="P389" s="198"/>
      <c r="Q389" s="198"/>
      <c r="R389" s="199"/>
      <c r="S389" s="198"/>
      <c r="T389" s="196"/>
      <c r="U389" s="198"/>
    </row>
    <row r="390" spans="2:21" ht="16.5" customHeight="1" thickBot="1">
      <c r="B390" s="376" t="s">
        <v>23</v>
      </c>
      <c r="C390" s="377"/>
      <c r="D390" s="377"/>
      <c r="E390" s="377"/>
      <c r="F390" s="378"/>
      <c r="G390" s="382" t="s">
        <v>24</v>
      </c>
      <c r="H390" s="383"/>
      <c r="I390" s="383"/>
      <c r="J390" s="383"/>
      <c r="K390" s="383"/>
      <c r="L390" s="383"/>
      <c r="M390" s="383"/>
      <c r="N390" s="383"/>
      <c r="O390" s="383"/>
      <c r="P390" s="383"/>
      <c r="Q390" s="383"/>
      <c r="R390" s="383"/>
      <c r="S390" s="383"/>
      <c r="T390" s="383"/>
      <c r="U390" s="384"/>
    </row>
    <row r="391" spans="2:21" ht="15.75" customHeight="1" thickBot="1">
      <c r="B391" s="379"/>
      <c r="C391" s="380"/>
      <c r="D391" s="380"/>
      <c r="E391" s="380"/>
      <c r="F391" s="381"/>
      <c r="G391" s="385" t="s">
        <v>25</v>
      </c>
      <c r="H391" s="386"/>
      <c r="I391" s="380" t="s">
        <v>121</v>
      </c>
      <c r="J391" s="380"/>
      <c r="K391" s="380"/>
      <c r="L391" s="380"/>
      <c r="M391" s="380"/>
      <c r="N391" s="381"/>
      <c r="O391" s="391" t="s">
        <v>113</v>
      </c>
      <c r="P391" s="392"/>
      <c r="Q391" s="392"/>
      <c r="R391" s="392"/>
      <c r="S391" s="392"/>
      <c r="T391" s="392"/>
      <c r="U391" s="393"/>
    </row>
    <row r="392" spans="2:21" ht="15.75" customHeight="1" thickBot="1">
      <c r="B392" s="379"/>
      <c r="C392" s="380"/>
      <c r="D392" s="380"/>
      <c r="E392" s="380"/>
      <c r="F392" s="381"/>
      <c r="G392" s="387"/>
      <c r="H392" s="388"/>
      <c r="I392" s="394" t="s">
        <v>19</v>
      </c>
      <c r="J392" s="395"/>
      <c r="K392" s="396"/>
      <c r="L392" s="394" t="s">
        <v>26</v>
      </c>
      <c r="M392" s="395"/>
      <c r="N392" s="396"/>
      <c r="O392" s="394" t="s">
        <v>19</v>
      </c>
      <c r="P392" s="395"/>
      <c r="Q392" s="397"/>
      <c r="R392" s="398" t="s">
        <v>26</v>
      </c>
      <c r="S392" s="395"/>
      <c r="T392" s="396"/>
      <c r="U392" s="399" t="s">
        <v>21</v>
      </c>
    </row>
    <row r="393" spans="2:21" ht="15.75" thickBot="1">
      <c r="B393" s="379"/>
      <c r="C393" s="380"/>
      <c r="D393" s="380"/>
      <c r="E393" s="380"/>
      <c r="F393" s="381"/>
      <c r="G393" s="389"/>
      <c r="H393" s="390"/>
      <c r="I393" s="260" t="s">
        <v>27</v>
      </c>
      <c r="J393" s="262" t="s">
        <v>28</v>
      </c>
      <c r="K393" s="262" t="s">
        <v>29</v>
      </c>
      <c r="L393" s="260" t="s">
        <v>27</v>
      </c>
      <c r="M393" s="262" t="s">
        <v>28</v>
      </c>
      <c r="N393" s="261" t="s">
        <v>29</v>
      </c>
      <c r="O393" s="203" t="s">
        <v>27</v>
      </c>
      <c r="P393" s="260" t="s">
        <v>28</v>
      </c>
      <c r="Q393" s="204" t="s">
        <v>29</v>
      </c>
      <c r="R393" s="205" t="s">
        <v>27</v>
      </c>
      <c r="S393" s="259" t="s">
        <v>28</v>
      </c>
      <c r="T393" s="262" t="s">
        <v>29</v>
      </c>
      <c r="U393" s="400"/>
    </row>
    <row r="394" spans="2:21" ht="15.75" customHeight="1" thickBot="1">
      <c r="B394" s="351" t="s">
        <v>30</v>
      </c>
      <c r="C394" s="352"/>
      <c r="D394" s="352"/>
      <c r="E394" s="352"/>
      <c r="F394" s="352"/>
      <c r="G394" s="352"/>
      <c r="H394" s="352"/>
      <c r="I394" s="352"/>
      <c r="J394" s="352"/>
      <c r="K394" s="352"/>
      <c r="L394" s="352"/>
      <c r="M394" s="352"/>
      <c r="N394" s="352"/>
      <c r="O394" s="352"/>
      <c r="P394" s="352"/>
      <c r="Q394" s="352"/>
      <c r="R394" s="352"/>
      <c r="S394" s="352"/>
      <c r="T394" s="352"/>
      <c r="U394" s="353"/>
    </row>
    <row r="395" spans="2:21" ht="15.75" thickBot="1">
      <c r="B395" s="348" t="s">
        <v>61</v>
      </c>
      <c r="C395" s="349"/>
      <c r="D395" s="349"/>
      <c r="E395" s="349"/>
      <c r="F395" s="349"/>
      <c r="G395" s="354">
        <f>SUM(G396:G408)</f>
        <v>259726.5</v>
      </c>
      <c r="H395" s="350"/>
      <c r="I395" s="207"/>
      <c r="J395" s="207">
        <f>SUM(J396:J408)</f>
        <v>49034.8</v>
      </c>
      <c r="K395" s="207"/>
      <c r="L395" s="207"/>
      <c r="M395" s="207">
        <f>SUM(M396:M408)</f>
        <v>167537.97999999998</v>
      </c>
      <c r="N395" s="207"/>
      <c r="O395" s="207"/>
      <c r="P395" s="207">
        <f>SUM(P396:P408)</f>
        <v>259726.5</v>
      </c>
      <c r="Q395" s="208"/>
      <c r="R395" s="207"/>
      <c r="S395" s="207">
        <f>SUM(S396:S408)</f>
        <v>292269.33</v>
      </c>
      <c r="T395" s="208"/>
      <c r="U395" s="209"/>
    </row>
    <row r="396" spans="2:21" ht="15" customHeight="1">
      <c r="B396" s="355" t="s">
        <v>67</v>
      </c>
      <c r="C396" s="356"/>
      <c r="D396" s="356"/>
      <c r="E396" s="356"/>
      <c r="F396" s="357"/>
      <c r="G396" s="341">
        <v>118294</v>
      </c>
      <c r="H396" s="342"/>
      <c r="I396" s="210"/>
      <c r="J396" s="26">
        <f>+Mensual_Limpia!J1086+Mensual_Limpia!J1199+Mensual_Limpia!J1311</f>
        <v>29573.8</v>
      </c>
      <c r="K396" s="210"/>
      <c r="L396" s="210"/>
      <c r="M396" s="210">
        <f>+Mensual_Limpia!M1086+Mensual_Limpia!M1199+Mensual_Limpia!M1311</f>
        <v>83786.959999999992</v>
      </c>
      <c r="N396" s="210"/>
      <c r="O396" s="210"/>
      <c r="P396" s="210">
        <f>+Mensual_Limpia!P1311</f>
        <v>118294.00000000001</v>
      </c>
      <c r="Q396" s="210"/>
      <c r="R396" s="210"/>
      <c r="S396" s="210">
        <f>+Mensual_Limpia!S1311</f>
        <v>140287</v>
      </c>
      <c r="T396" s="210"/>
      <c r="U396" s="211">
        <f t="shared" ref="U396" si="12">+S396/G396</f>
        <v>1.1859181361692055</v>
      </c>
    </row>
    <row r="397" spans="2:21" ht="15" customHeight="1">
      <c r="B397" s="330" t="s">
        <v>68</v>
      </c>
      <c r="C397" s="331"/>
      <c r="D397" s="331"/>
      <c r="E397" s="331"/>
      <c r="F397" s="332"/>
      <c r="G397" s="341">
        <v>6688.5</v>
      </c>
      <c r="H397" s="342"/>
      <c r="I397" s="210"/>
      <c r="J397" s="210">
        <f>+Mensual_Limpia!J1087+Mensual_Limpia!J1200+Mensual_Limpia!J1312</f>
        <v>0</v>
      </c>
      <c r="K397" s="210"/>
      <c r="L397" s="210"/>
      <c r="M397" s="210">
        <f>+Mensual_Limpia!M1087+Mensual_Limpia!M1200+Mensual_Limpia!M1312</f>
        <v>5086.5</v>
      </c>
      <c r="N397" s="210"/>
      <c r="O397" s="210"/>
      <c r="P397" s="210">
        <f>+Mensual_Limpia!P1312</f>
        <v>6688.5</v>
      </c>
      <c r="Q397" s="210"/>
      <c r="R397" s="210"/>
      <c r="S397" s="210">
        <f>+Mensual_Limpia!S1312</f>
        <v>6686.5</v>
      </c>
      <c r="T397" s="210"/>
      <c r="U397" s="211">
        <f t="shared" ref="U397:U408" si="13">+S397/G397</f>
        <v>0.99970097929281598</v>
      </c>
    </row>
    <row r="398" spans="2:21" ht="15" customHeight="1">
      <c r="B398" s="330" t="s">
        <v>69</v>
      </c>
      <c r="C398" s="331"/>
      <c r="D398" s="331"/>
      <c r="E398" s="331"/>
      <c r="F398" s="332"/>
      <c r="G398" s="341">
        <v>6000</v>
      </c>
      <c r="H398" s="342"/>
      <c r="I398" s="210"/>
      <c r="J398" s="210">
        <f>+Mensual_Limpia!J1088+Mensual_Limpia!J1201+Mensual_Limpia!J1313</f>
        <v>6000</v>
      </c>
      <c r="K398" s="210"/>
      <c r="L398" s="210"/>
      <c r="M398" s="210">
        <f>+Mensual_Limpia!M1088+Mensual_Limpia!M1201+Mensual_Limpia!M1313</f>
        <v>6000</v>
      </c>
      <c r="N398" s="210"/>
      <c r="O398" s="210"/>
      <c r="P398" s="210">
        <f>+Mensual_Limpia!P1313</f>
        <v>6000</v>
      </c>
      <c r="Q398" s="210"/>
      <c r="R398" s="210"/>
      <c r="S398" s="210">
        <f>+Mensual_Limpia!S1313</f>
        <v>6000</v>
      </c>
      <c r="T398" s="210"/>
      <c r="U398" s="211">
        <f t="shared" si="13"/>
        <v>1</v>
      </c>
    </row>
    <row r="399" spans="2:21" ht="15" customHeight="1">
      <c r="B399" s="330" t="s">
        <v>70</v>
      </c>
      <c r="C399" s="331"/>
      <c r="D399" s="331"/>
      <c r="E399" s="331"/>
      <c r="F399" s="332"/>
      <c r="G399" s="341">
        <v>19200</v>
      </c>
      <c r="H399" s="342"/>
      <c r="I399" s="210"/>
      <c r="J399" s="210">
        <f>+Mensual_Limpia!J1089+Mensual_Limpia!J1202+Mensual_Limpia!J1314</f>
        <v>0</v>
      </c>
      <c r="K399" s="210"/>
      <c r="L399" s="210"/>
      <c r="M399" s="210">
        <f>+Mensual_Limpia!M1089+Mensual_Limpia!M1202+Mensual_Limpia!M1314</f>
        <v>19200</v>
      </c>
      <c r="N399" s="210"/>
      <c r="O399" s="210"/>
      <c r="P399" s="210">
        <f>+Mensual_Limpia!P1314</f>
        <v>19200</v>
      </c>
      <c r="Q399" s="210"/>
      <c r="R399" s="210"/>
      <c r="S399" s="210">
        <f>+Mensual_Limpia!S1314</f>
        <v>19200</v>
      </c>
      <c r="T399" s="210"/>
      <c r="U399" s="211">
        <f t="shared" si="13"/>
        <v>1</v>
      </c>
    </row>
    <row r="400" spans="2:21">
      <c r="B400" s="330" t="s">
        <v>71</v>
      </c>
      <c r="C400" s="331"/>
      <c r="D400" s="331"/>
      <c r="E400" s="331"/>
      <c r="F400" s="332"/>
      <c r="G400" s="341">
        <v>31500</v>
      </c>
      <c r="H400" s="342"/>
      <c r="I400" s="210"/>
      <c r="J400" s="210">
        <f>+Mensual_Limpia!J1090+Mensual_Limpia!J1203+Mensual_Limpia!J1315</f>
        <v>0</v>
      </c>
      <c r="K400" s="210"/>
      <c r="L400" s="210"/>
      <c r="M400" s="210">
        <f>+Mensual_Limpia!M1090+Mensual_Limpia!M1203+Mensual_Limpia!M1315</f>
        <v>3500</v>
      </c>
      <c r="N400" s="210"/>
      <c r="O400" s="210"/>
      <c r="P400" s="210">
        <f>+Mensual_Limpia!P1315</f>
        <v>31500</v>
      </c>
      <c r="Q400" s="210"/>
      <c r="R400" s="210"/>
      <c r="S400" s="210">
        <f>+Mensual_Limpia!S1315</f>
        <v>31500</v>
      </c>
      <c r="T400" s="210"/>
      <c r="U400" s="211">
        <f t="shared" si="13"/>
        <v>1</v>
      </c>
    </row>
    <row r="401" spans="2:21" ht="15" customHeight="1">
      <c r="B401" s="330" t="s">
        <v>72</v>
      </c>
      <c r="C401" s="331"/>
      <c r="D401" s="331"/>
      <c r="E401" s="331"/>
      <c r="F401" s="332"/>
      <c r="G401" s="341">
        <v>6000</v>
      </c>
      <c r="H401" s="342"/>
      <c r="I401" s="210"/>
      <c r="J401" s="210">
        <f>+Mensual_Limpia!J1091+Mensual_Limpia!J1204+Mensual_Limpia!J1316</f>
        <v>6000</v>
      </c>
      <c r="K401" s="210"/>
      <c r="L401" s="210"/>
      <c r="M401" s="210">
        <f>+Mensual_Limpia!M1091+Mensual_Limpia!M1204+Mensual_Limpia!M1316</f>
        <v>950.4</v>
      </c>
      <c r="N401" s="210"/>
      <c r="O401" s="210"/>
      <c r="P401" s="210">
        <f>+Mensual_Limpia!P1316</f>
        <v>9000</v>
      </c>
      <c r="Q401" s="210"/>
      <c r="R401" s="210"/>
      <c r="S401" s="210">
        <f>+Mensual_Limpia!S1316</f>
        <v>6000</v>
      </c>
      <c r="T401" s="210"/>
      <c r="U401" s="211">
        <f t="shared" si="13"/>
        <v>1</v>
      </c>
    </row>
    <row r="402" spans="2:21" ht="15" customHeight="1">
      <c r="B402" s="330" t="s">
        <v>73</v>
      </c>
      <c r="C402" s="331"/>
      <c r="D402" s="331"/>
      <c r="E402" s="331"/>
      <c r="F402" s="332"/>
      <c r="G402" s="341">
        <v>12000</v>
      </c>
      <c r="H402" s="342"/>
      <c r="I402" s="210"/>
      <c r="J402" s="210">
        <f>+Mensual_Limpia!J1092+Mensual_Limpia!J1205+Mensual_Limpia!J1317</f>
        <v>0</v>
      </c>
      <c r="K402" s="210"/>
      <c r="L402" s="210"/>
      <c r="M402" s="210">
        <f>+Mensual_Limpia!M1092+Mensual_Limpia!M1205+Mensual_Limpia!M1317</f>
        <v>13167.48</v>
      </c>
      <c r="N402" s="210"/>
      <c r="O402" s="210"/>
      <c r="P402" s="210">
        <f>+Mensual_Limpia!P1317</f>
        <v>9000</v>
      </c>
      <c r="Q402" s="210"/>
      <c r="R402" s="210"/>
      <c r="S402" s="210">
        <f>+Mensual_Limpia!S1317</f>
        <v>26981</v>
      </c>
      <c r="T402" s="210"/>
      <c r="U402" s="211">
        <f t="shared" si="13"/>
        <v>2.2484166666666665</v>
      </c>
    </row>
    <row r="403" spans="2:21">
      <c r="B403" s="330" t="s">
        <v>65</v>
      </c>
      <c r="C403" s="331"/>
      <c r="D403" s="331"/>
      <c r="E403" s="331"/>
      <c r="F403" s="332"/>
      <c r="G403" s="341">
        <v>6200</v>
      </c>
      <c r="H403" s="342"/>
      <c r="I403" s="210"/>
      <c r="J403" s="210">
        <f>+Mensual_Limpia!J1093+Mensual_Limpia!J1206+Mensual_Limpia!J1318</f>
        <v>0</v>
      </c>
      <c r="K403" s="210"/>
      <c r="L403" s="210"/>
      <c r="M403" s="210">
        <f>+Mensual_Limpia!M1093+Mensual_Limpia!M1206+Mensual_Limpia!M1318</f>
        <v>0</v>
      </c>
      <c r="N403" s="210"/>
      <c r="O403" s="210"/>
      <c r="P403" s="210">
        <f>+Mensual_Limpia!P1318</f>
        <v>6200</v>
      </c>
      <c r="Q403" s="210"/>
      <c r="R403" s="210"/>
      <c r="S403" s="210">
        <f>+Mensual_Limpia!S1318</f>
        <v>3291</v>
      </c>
      <c r="T403" s="210"/>
      <c r="U403" s="211">
        <f t="shared" si="13"/>
        <v>0.53080645161290319</v>
      </c>
    </row>
    <row r="404" spans="2:21" ht="15" customHeight="1">
      <c r="B404" s="330" t="s">
        <v>74</v>
      </c>
      <c r="C404" s="331"/>
      <c r="D404" s="331"/>
      <c r="E404" s="331"/>
      <c r="F404" s="332"/>
      <c r="G404" s="341">
        <v>6000</v>
      </c>
      <c r="H404" s="342"/>
      <c r="I404" s="210"/>
      <c r="J404" s="210">
        <f>+Mensual_Limpia!J1094+Mensual_Limpia!J1207+Mensual_Limpia!J1319</f>
        <v>1500</v>
      </c>
      <c r="K404" s="210"/>
      <c r="L404" s="210"/>
      <c r="M404" s="210">
        <f>+Mensual_Limpia!M1094+Mensual_Limpia!M1207+Mensual_Limpia!M1319</f>
        <v>1400</v>
      </c>
      <c r="N404" s="210"/>
      <c r="O404" s="210"/>
      <c r="P404" s="210">
        <f>+Mensual_Limpia!P1319</f>
        <v>6000</v>
      </c>
      <c r="Q404" s="210"/>
      <c r="R404" s="210"/>
      <c r="S404" s="210">
        <f>+Mensual_Limpia!S1319</f>
        <v>4479.47</v>
      </c>
      <c r="T404" s="210"/>
      <c r="U404" s="211">
        <f t="shared" si="13"/>
        <v>0.74657833333333334</v>
      </c>
    </row>
    <row r="405" spans="2:21">
      <c r="B405" s="330" t="s">
        <v>66</v>
      </c>
      <c r="C405" s="331"/>
      <c r="D405" s="331"/>
      <c r="E405" s="331"/>
      <c r="F405" s="332"/>
      <c r="G405" s="341">
        <v>24000</v>
      </c>
      <c r="H405" s="342"/>
      <c r="I405" s="210"/>
      <c r="J405" s="210">
        <f>+Mensual_Limpia!J1095+Mensual_Limpia!J1208+Mensual_Limpia!J1320</f>
        <v>0</v>
      </c>
      <c r="K405" s="210"/>
      <c r="L405" s="210"/>
      <c r="M405" s="210">
        <f>+Mensual_Limpia!M1095+Mensual_Limpia!M1208+Mensual_Limpia!M1320</f>
        <v>15244.64</v>
      </c>
      <c r="N405" s="210"/>
      <c r="O405" s="210"/>
      <c r="P405" s="210">
        <f>+Mensual_Limpia!P1320</f>
        <v>24000</v>
      </c>
      <c r="Q405" s="210"/>
      <c r="R405" s="210"/>
      <c r="S405" s="210">
        <f>+Mensual_Limpia!S1320</f>
        <v>24000.36</v>
      </c>
      <c r="T405" s="210"/>
      <c r="U405" s="211">
        <f t="shared" si="13"/>
        <v>1.0000150000000001</v>
      </c>
    </row>
    <row r="406" spans="2:21" ht="15" customHeight="1">
      <c r="B406" s="330" t="s">
        <v>75</v>
      </c>
      <c r="C406" s="331"/>
      <c r="D406" s="331"/>
      <c r="E406" s="331"/>
      <c r="F406" s="332"/>
      <c r="G406" s="341">
        <v>12000</v>
      </c>
      <c r="H406" s="342"/>
      <c r="I406" s="210"/>
      <c r="J406" s="210">
        <f>+Mensual_Limpia!J1096+Mensual_Limpia!J1209+Mensual_Limpia!J1321</f>
        <v>3000</v>
      </c>
      <c r="K406" s="210"/>
      <c r="L406" s="210"/>
      <c r="M406" s="210">
        <f>+Mensual_Limpia!M1096+Mensual_Limpia!M1209+Mensual_Limpia!M1321</f>
        <v>12000</v>
      </c>
      <c r="N406" s="210"/>
      <c r="O406" s="210"/>
      <c r="P406" s="210">
        <f>+Mensual_Limpia!P1321</f>
        <v>12000</v>
      </c>
      <c r="Q406" s="210"/>
      <c r="R406" s="210"/>
      <c r="S406" s="210">
        <f>+Mensual_Limpia!S1321</f>
        <v>12000</v>
      </c>
      <c r="T406" s="210"/>
      <c r="U406" s="211">
        <f t="shared" si="13"/>
        <v>1</v>
      </c>
    </row>
    <row r="407" spans="2:21" ht="15" customHeight="1">
      <c r="B407" s="330" t="s">
        <v>76</v>
      </c>
      <c r="C407" s="331"/>
      <c r="D407" s="331"/>
      <c r="E407" s="331"/>
      <c r="F407" s="332"/>
      <c r="G407" s="341">
        <v>8244</v>
      </c>
      <c r="H407" s="342"/>
      <c r="I407" s="210"/>
      <c r="J407" s="210">
        <f>+Mensual_Limpia!J1097+Mensual_Limpia!J1210+Mensual_Limpia!J1322</f>
        <v>2061</v>
      </c>
      <c r="K407" s="210"/>
      <c r="L407" s="210"/>
      <c r="M407" s="210">
        <f>+Mensual_Limpia!M1097+Mensual_Limpia!M1210+Mensual_Limpia!M1322</f>
        <v>3602</v>
      </c>
      <c r="N407" s="210"/>
      <c r="O407" s="210"/>
      <c r="P407" s="210">
        <f>+Mensual_Limpia!P1322</f>
        <v>8244</v>
      </c>
      <c r="Q407" s="210"/>
      <c r="R407" s="210"/>
      <c r="S407" s="210">
        <f>+Mensual_Limpia!S1322</f>
        <v>8244</v>
      </c>
      <c r="T407" s="210"/>
      <c r="U407" s="211">
        <f t="shared" si="13"/>
        <v>1</v>
      </c>
    </row>
    <row r="408" spans="2:21" ht="15.75" customHeight="1" thickBot="1">
      <c r="B408" s="330" t="s">
        <v>77</v>
      </c>
      <c r="C408" s="331"/>
      <c r="D408" s="331"/>
      <c r="E408" s="331"/>
      <c r="F408" s="332"/>
      <c r="G408" s="333">
        <v>3600</v>
      </c>
      <c r="H408" s="334"/>
      <c r="I408" s="210"/>
      <c r="J408" s="210">
        <f>+Mensual_Limpia!J1098+Mensual_Limpia!J1211+Mensual_Limpia!J1323</f>
        <v>900</v>
      </c>
      <c r="K408" s="210"/>
      <c r="L408" s="210"/>
      <c r="M408" s="210">
        <f>+Mensual_Limpia!M1098+Mensual_Limpia!M1211+Mensual_Limpia!M1323</f>
        <v>3600</v>
      </c>
      <c r="N408" s="210"/>
      <c r="O408" s="210"/>
      <c r="P408" s="210">
        <f>+Mensual_Limpia!P1323</f>
        <v>3600</v>
      </c>
      <c r="Q408" s="210"/>
      <c r="R408" s="210"/>
      <c r="S408" s="210">
        <f>+Mensual_Limpia!S1323</f>
        <v>3600</v>
      </c>
      <c r="T408" s="210"/>
      <c r="U408" s="211">
        <f t="shared" si="13"/>
        <v>1</v>
      </c>
    </row>
    <row r="409" spans="2:21" ht="15.75" customHeight="1" thickBot="1">
      <c r="B409" s="348" t="s">
        <v>53</v>
      </c>
      <c r="C409" s="349"/>
      <c r="D409" s="349"/>
      <c r="E409" s="349"/>
      <c r="F409" s="349"/>
      <c r="G409" s="350">
        <f>SUM(G410:H412)</f>
        <v>626374.5</v>
      </c>
      <c r="H409" s="350"/>
      <c r="I409" s="207"/>
      <c r="J409" s="207">
        <f>SUM(J410:J412)</f>
        <v>0</v>
      </c>
      <c r="K409" s="207"/>
      <c r="L409" s="207"/>
      <c r="M409" s="207">
        <f>SUM(M410:M412)</f>
        <v>107500</v>
      </c>
      <c r="N409" s="207"/>
      <c r="O409" s="207"/>
      <c r="P409" s="207">
        <f>SUM(P410:P412)</f>
        <v>626374.5</v>
      </c>
      <c r="Q409" s="207"/>
      <c r="R409" s="207"/>
      <c r="S409" s="207">
        <f>SUM(S410:S412)</f>
        <v>733874.5</v>
      </c>
      <c r="T409" s="208"/>
      <c r="U409" s="209"/>
    </row>
    <row r="410" spans="2:21">
      <c r="B410" s="330" t="s">
        <v>79</v>
      </c>
      <c r="C410" s="331"/>
      <c r="D410" s="331"/>
      <c r="E410" s="331"/>
      <c r="F410" s="332"/>
      <c r="G410" s="339">
        <v>118800</v>
      </c>
      <c r="H410" s="340"/>
      <c r="I410" s="210"/>
      <c r="J410" s="210">
        <f>+Mensual_Limpia!J1100+Mensual_Limpia!J1213+Mensual_Limpia!J1325</f>
        <v>0</v>
      </c>
      <c r="K410" s="210"/>
      <c r="L410" s="210"/>
      <c r="M410" s="210">
        <f>+Mensual_Limpia!M1100+Mensual_Limpia!M1213+Mensual_Limpia!M1325</f>
        <v>0</v>
      </c>
      <c r="N410" s="210"/>
      <c r="O410" s="210"/>
      <c r="P410" s="210">
        <f>+Mensual_Limpia!P1325</f>
        <v>118800</v>
      </c>
      <c r="Q410" s="210"/>
      <c r="R410" s="210"/>
      <c r="S410" s="210">
        <f>+Mensual_Limpia!S1325</f>
        <v>118800</v>
      </c>
      <c r="T410" s="210"/>
      <c r="U410" s="211">
        <f t="shared" ref="U410:U412" si="14">+S410/G410</f>
        <v>1</v>
      </c>
    </row>
    <row r="411" spans="2:21" ht="15" customHeight="1">
      <c r="B411" s="330" t="s">
        <v>80</v>
      </c>
      <c r="C411" s="331"/>
      <c r="D411" s="331"/>
      <c r="E411" s="331"/>
      <c r="F411" s="332"/>
      <c r="G411" s="341">
        <v>414774.5</v>
      </c>
      <c r="H411" s="342"/>
      <c r="I411" s="210"/>
      <c r="J411" s="210">
        <f>+Mensual_Limpia!J1101+Mensual_Limpia!J1214+Mensual_Limpia!J1326</f>
        <v>0</v>
      </c>
      <c r="K411" s="210"/>
      <c r="L411" s="210"/>
      <c r="M411" s="210">
        <f>+Mensual_Limpia!M1101+Mensual_Limpia!M1214+Mensual_Limpia!M1326</f>
        <v>0</v>
      </c>
      <c r="N411" s="210"/>
      <c r="O411" s="210"/>
      <c r="P411" s="210">
        <f>+Mensual_Limpia!P1326</f>
        <v>414774.5</v>
      </c>
      <c r="Q411" s="210"/>
      <c r="R411" s="210"/>
      <c r="S411" s="210">
        <f>+Mensual_Limpia!S1326</f>
        <v>414774.5</v>
      </c>
      <c r="T411" s="210"/>
      <c r="U411" s="211">
        <f t="shared" si="14"/>
        <v>1</v>
      </c>
    </row>
    <row r="412" spans="2:21" ht="15.75" customHeight="1" thickBot="1">
      <c r="B412" s="330" t="s">
        <v>81</v>
      </c>
      <c r="C412" s="331"/>
      <c r="D412" s="331"/>
      <c r="E412" s="331"/>
      <c r="F412" s="332"/>
      <c r="G412" s="333">
        <v>92800</v>
      </c>
      <c r="H412" s="334"/>
      <c r="I412" s="210"/>
      <c r="J412" s="210">
        <f>+Mensual_Limpia!J1102+Mensual_Limpia!J1215+Mensual_Limpia!J1327</f>
        <v>0</v>
      </c>
      <c r="K412" s="210"/>
      <c r="L412" s="210"/>
      <c r="M412" s="210">
        <f>+Mensual_Limpia!M1102+Mensual_Limpia!M1215+Mensual_Limpia!M1327</f>
        <v>107500</v>
      </c>
      <c r="N412" s="210"/>
      <c r="O412" s="210"/>
      <c r="P412" s="210">
        <f>+Mensual_Limpia!P1327</f>
        <v>92800</v>
      </c>
      <c r="Q412" s="210"/>
      <c r="R412" s="210"/>
      <c r="S412" s="210">
        <f>+Mensual_Limpia!S1327</f>
        <v>200300</v>
      </c>
      <c r="T412" s="210"/>
      <c r="U412" s="211">
        <f t="shared" si="14"/>
        <v>2.1584051724137931</v>
      </c>
    </row>
    <row r="413" spans="2:21" ht="15.75" customHeight="1" thickBot="1">
      <c r="B413" s="335" t="s">
        <v>31</v>
      </c>
      <c r="C413" s="336"/>
      <c r="D413" s="336"/>
      <c r="E413" s="336"/>
      <c r="F413" s="336"/>
      <c r="G413" s="511">
        <f>SUM(G414:H419)</f>
        <v>458826.5</v>
      </c>
      <c r="H413" s="512"/>
      <c r="I413" s="235"/>
      <c r="J413" s="235">
        <f>SUM(J414:J419)</f>
        <v>141471.5</v>
      </c>
      <c r="K413" s="235"/>
      <c r="L413" s="235"/>
      <c r="M413" s="235">
        <f>SUM(M414:M419)</f>
        <v>138321.82999999999</v>
      </c>
      <c r="N413" s="235"/>
      <c r="O413" s="235"/>
      <c r="P413" s="235">
        <f>SUM(P414:P419)</f>
        <v>458826.5</v>
      </c>
      <c r="Q413" s="235"/>
      <c r="R413" s="235"/>
      <c r="S413" s="235">
        <f>SUM(S414:S419)</f>
        <v>317306.99</v>
      </c>
      <c r="T413" s="235"/>
      <c r="U413" s="236">
        <f t="shared" ref="U413:U420" si="15">+S413/G413</f>
        <v>0.69156203924577153</v>
      </c>
    </row>
    <row r="414" spans="2:21" ht="15" customHeight="1">
      <c r="B414" s="330" t="s">
        <v>82</v>
      </c>
      <c r="C414" s="331"/>
      <c r="D414" s="331"/>
      <c r="E414" s="331"/>
      <c r="F414" s="332"/>
      <c r="G414" s="339">
        <v>126314.5</v>
      </c>
      <c r="H414" s="340"/>
      <c r="I414" s="210"/>
      <c r="J414" s="210">
        <f>+Mensual_Limpia!J1104+Mensual_Limpia!J1217+Mensual_Limpia!J1329</f>
        <v>68015.5</v>
      </c>
      <c r="K414" s="210"/>
      <c r="L414" s="210"/>
      <c r="M414" s="210">
        <f>+Mensual_Limpia!M1104+Mensual_Limpia!M1217+Mensual_Limpia!M1329</f>
        <v>0</v>
      </c>
      <c r="N414" s="210"/>
      <c r="O414" s="210"/>
      <c r="P414" s="210">
        <f>+Mensual_Limpia!P1329</f>
        <v>126314.5</v>
      </c>
      <c r="Q414" s="210"/>
      <c r="R414" s="210"/>
      <c r="S414" s="210">
        <f>+Mensual_Limpia!S1329</f>
        <v>0</v>
      </c>
      <c r="T414" s="210"/>
      <c r="U414" s="211">
        <f t="shared" si="15"/>
        <v>0</v>
      </c>
    </row>
    <row r="415" spans="2:21" ht="15" customHeight="1">
      <c r="B415" s="330" t="s">
        <v>83</v>
      </c>
      <c r="C415" s="331"/>
      <c r="D415" s="331"/>
      <c r="E415" s="331"/>
      <c r="F415" s="332"/>
      <c r="G415" s="341">
        <v>149500</v>
      </c>
      <c r="H415" s="342"/>
      <c r="I415" s="210"/>
      <c r="J415" s="210">
        <f>+Mensual_Limpia!J1105+Mensual_Limpia!J1218+Mensual_Limpia!J1330</f>
        <v>46000</v>
      </c>
      <c r="K415" s="210"/>
      <c r="L415" s="210"/>
      <c r="M415" s="212">
        <f>+Mensual_Limpia!M1105+Mensual_Limpia!M1218+Mensual_Limpia!M1330</f>
        <v>61266.22</v>
      </c>
      <c r="N415" s="210"/>
      <c r="O415" s="210"/>
      <c r="P415" s="210">
        <f>+Mensual_Limpia!P1330</f>
        <v>149500</v>
      </c>
      <c r="Q415" s="210"/>
      <c r="R415" s="210"/>
      <c r="S415" s="210">
        <f>+Mensual_Limpia!S1330</f>
        <v>149500</v>
      </c>
      <c r="T415" s="210"/>
      <c r="U415" s="211">
        <f t="shared" si="15"/>
        <v>1</v>
      </c>
    </row>
    <row r="416" spans="2:21">
      <c r="B416" s="330" t="s">
        <v>84</v>
      </c>
      <c r="C416" s="331"/>
      <c r="D416" s="331"/>
      <c r="E416" s="331"/>
      <c r="F416" s="332"/>
      <c r="G416" s="341">
        <v>89232</v>
      </c>
      <c r="H416" s="342"/>
      <c r="I416" s="210"/>
      <c r="J416" s="210">
        <f>+Mensual_Limpia!J1106+Mensual_Limpia!J1219+Mensual_Limpia!J1331</f>
        <v>27456</v>
      </c>
      <c r="K416" s="210"/>
      <c r="L416" s="210"/>
      <c r="M416" s="149">
        <f>+Mensual_Limpia!M1106+Mensual_Limpia!M1219+Mensual_Limpia!M1331</f>
        <v>32082.33</v>
      </c>
      <c r="N416" s="210"/>
      <c r="O416" s="210"/>
      <c r="P416" s="210">
        <f>+Mensual_Limpia!P1331</f>
        <v>89232</v>
      </c>
      <c r="Q416" s="210"/>
      <c r="R416" s="210"/>
      <c r="S416" s="210">
        <f>+Mensual_Limpia!S1331</f>
        <v>75504</v>
      </c>
      <c r="T416" s="210"/>
      <c r="U416" s="211">
        <f t="shared" si="15"/>
        <v>0.84615384615384615</v>
      </c>
    </row>
    <row r="417" spans="2:21" ht="15" customHeight="1">
      <c r="B417" s="330" t="s">
        <v>85</v>
      </c>
      <c r="C417" s="331"/>
      <c r="D417" s="331"/>
      <c r="E417" s="331"/>
      <c r="F417" s="332"/>
      <c r="G417" s="341">
        <v>34500</v>
      </c>
      <c r="H417" s="342"/>
      <c r="I417" s="210"/>
      <c r="J417" s="210">
        <f>+Mensual_Limpia!J1107+Mensual_Limpia!J1220+Mensual_Limpia!J1332</f>
        <v>0</v>
      </c>
      <c r="K417" s="210"/>
      <c r="L417" s="210"/>
      <c r="M417" s="212">
        <f>+Mensual_Limpia!M1107+Mensual_Limpia!M1220+Mensual_Limpia!M1332</f>
        <v>1990.29</v>
      </c>
      <c r="N417" s="210"/>
      <c r="O417" s="210"/>
      <c r="P417" s="210">
        <f>+Mensual_Limpia!P1332</f>
        <v>34500</v>
      </c>
      <c r="Q417" s="210"/>
      <c r="R417" s="210"/>
      <c r="S417" s="210">
        <f>+Mensual_Limpia!S1332</f>
        <v>34500</v>
      </c>
      <c r="T417" s="210"/>
      <c r="U417" s="211">
        <f t="shared" si="15"/>
        <v>1</v>
      </c>
    </row>
    <row r="418" spans="2:21" ht="15" customHeight="1">
      <c r="B418" s="330" t="s">
        <v>86</v>
      </c>
      <c r="C418" s="331"/>
      <c r="D418" s="331"/>
      <c r="E418" s="331"/>
      <c r="F418" s="332"/>
      <c r="G418" s="341">
        <v>14820</v>
      </c>
      <c r="H418" s="342"/>
      <c r="I418" s="210"/>
      <c r="J418" s="210">
        <f>+Mensual_Limpia!J1108+Mensual_Limpia!J1221+Mensual_Limpia!J1333</f>
        <v>0</v>
      </c>
      <c r="K418" s="210"/>
      <c r="L418" s="210"/>
      <c r="M418" s="213">
        <f>+Mensual_Limpia!M1108+Mensual_Limpia!M1221+Mensual_Limpia!M1333</f>
        <v>0</v>
      </c>
      <c r="N418" s="210"/>
      <c r="O418" s="210"/>
      <c r="P418" s="210">
        <f>+Mensual_Limpia!P1333</f>
        <v>14820</v>
      </c>
      <c r="Q418" s="210"/>
      <c r="R418" s="210"/>
      <c r="S418" s="210">
        <f>+Mensual_Limpia!S1333</f>
        <v>14820</v>
      </c>
      <c r="T418" s="210"/>
      <c r="U418" s="211">
        <f t="shared" si="15"/>
        <v>1</v>
      </c>
    </row>
    <row r="419" spans="2:21" ht="15.75" customHeight="1" thickBot="1">
      <c r="B419" s="330" t="s">
        <v>87</v>
      </c>
      <c r="C419" s="331"/>
      <c r="D419" s="331"/>
      <c r="E419" s="331"/>
      <c r="F419" s="332"/>
      <c r="G419" s="333">
        <v>44460</v>
      </c>
      <c r="H419" s="334"/>
      <c r="I419" s="210"/>
      <c r="J419" s="210">
        <f>+Mensual_Limpia!J1109+Mensual_Limpia!J1222+Mensual_Limpia!J1334</f>
        <v>0</v>
      </c>
      <c r="K419" s="210"/>
      <c r="L419" s="210"/>
      <c r="M419" s="210">
        <f>+Mensual_Limpia!M1109+Mensual_Limpia!M1222+Mensual_Limpia!M1334</f>
        <v>42982.99</v>
      </c>
      <c r="N419" s="210"/>
      <c r="O419" s="210"/>
      <c r="P419" s="210">
        <f>+Mensual_Limpia!P1334</f>
        <v>44460</v>
      </c>
      <c r="Q419" s="210"/>
      <c r="R419" s="210"/>
      <c r="S419" s="210">
        <f>+Mensual_Limpia!S1334</f>
        <v>42982.99</v>
      </c>
      <c r="T419" s="210"/>
      <c r="U419" s="211">
        <f t="shared" si="15"/>
        <v>0.96677890238416553</v>
      </c>
    </row>
    <row r="420" spans="2:21" ht="15.75" thickBot="1">
      <c r="B420" s="343" t="s">
        <v>22</v>
      </c>
      <c r="C420" s="344"/>
      <c r="D420" s="344"/>
      <c r="E420" s="344"/>
      <c r="F420" s="345"/>
      <c r="G420" s="346">
        <f>+G395+G409+G413</f>
        <v>1344927.5</v>
      </c>
      <c r="H420" s="347"/>
      <c r="I420" s="171"/>
      <c r="J420" s="171">
        <f>+J395+J409+J413</f>
        <v>190506.3</v>
      </c>
      <c r="K420" s="171"/>
      <c r="L420" s="171"/>
      <c r="M420" s="171">
        <f>+M395+M409+M413</f>
        <v>413359.80999999994</v>
      </c>
      <c r="N420" s="171"/>
      <c r="O420" s="171"/>
      <c r="P420" s="171">
        <f>+P395+P409+P413</f>
        <v>1344927.5</v>
      </c>
      <c r="Q420" s="171"/>
      <c r="R420" s="171"/>
      <c r="S420" s="171">
        <f>+S395+S409+S413</f>
        <v>1343450.82</v>
      </c>
      <c r="T420" s="147"/>
      <c r="U420" s="170">
        <f t="shared" si="15"/>
        <v>0.99890203747042128</v>
      </c>
    </row>
    <row r="421" spans="2:21" ht="15.75" thickBot="1">
      <c r="B421" s="214"/>
      <c r="C421" s="215"/>
      <c r="D421" s="214"/>
      <c r="E421" s="214"/>
      <c r="F421" s="214"/>
      <c r="G421" s="214"/>
      <c r="H421" s="214"/>
      <c r="I421" s="216"/>
      <c r="J421" s="214"/>
      <c r="K421" s="214"/>
      <c r="L421" s="216"/>
      <c r="M421" s="230"/>
      <c r="N421" s="230"/>
      <c r="O421" s="230"/>
      <c r="P421" s="230"/>
      <c r="Q421" s="230"/>
      <c r="R421" s="230"/>
      <c r="S421" s="230"/>
      <c r="T421" s="214"/>
      <c r="U421" s="216"/>
    </row>
    <row r="422" spans="2:21" ht="15.75" thickBot="1">
      <c r="B422" s="311" t="s">
        <v>32</v>
      </c>
      <c r="C422" s="312"/>
      <c r="D422" s="312"/>
      <c r="E422" s="312"/>
      <c r="F422" s="312"/>
      <c r="G422" s="312"/>
      <c r="H422" s="312"/>
      <c r="I422" s="312"/>
      <c r="J422" s="312"/>
      <c r="K422" s="312"/>
      <c r="L422" s="312"/>
      <c r="M422" s="312"/>
      <c r="N422" s="312"/>
      <c r="O422" s="312"/>
      <c r="P422" s="312"/>
      <c r="Q422" s="312"/>
      <c r="R422" s="312"/>
      <c r="S422" s="312"/>
      <c r="T422" s="312"/>
      <c r="U422" s="313"/>
    </row>
    <row r="423" spans="2:21" ht="15.75" customHeight="1" thickBot="1">
      <c r="B423" s="314"/>
      <c r="C423" s="315"/>
      <c r="D423" s="318" t="s">
        <v>16</v>
      </c>
      <c r="E423" s="319"/>
      <c r="F423" s="319"/>
      <c r="G423" s="319"/>
      <c r="H423" s="319"/>
      <c r="I423" s="320"/>
      <c r="J423" s="318" t="s">
        <v>112</v>
      </c>
      <c r="K423" s="319"/>
      <c r="L423" s="319"/>
      <c r="M423" s="319"/>
      <c r="N423" s="319"/>
      <c r="O423" s="320"/>
      <c r="P423" s="318" t="s">
        <v>113</v>
      </c>
      <c r="Q423" s="319"/>
      <c r="R423" s="319"/>
      <c r="S423" s="319"/>
      <c r="T423" s="319"/>
      <c r="U423" s="30"/>
    </row>
    <row r="424" spans="2:21" ht="15.75" thickBot="1">
      <c r="B424" s="316"/>
      <c r="C424" s="317"/>
      <c r="D424" s="321" t="s">
        <v>27</v>
      </c>
      <c r="E424" s="322"/>
      <c r="F424" s="322" t="s">
        <v>28</v>
      </c>
      <c r="G424" s="322"/>
      <c r="H424" s="323" t="s">
        <v>29</v>
      </c>
      <c r="I424" s="324"/>
      <c r="J424" s="321" t="s">
        <v>27</v>
      </c>
      <c r="K424" s="322"/>
      <c r="L424" s="322" t="s">
        <v>28</v>
      </c>
      <c r="M424" s="322"/>
      <c r="N424" s="323" t="s">
        <v>29</v>
      </c>
      <c r="O424" s="324"/>
      <c r="P424" s="321" t="s">
        <v>27</v>
      </c>
      <c r="Q424" s="322"/>
      <c r="R424" s="322" t="s">
        <v>28</v>
      </c>
      <c r="S424" s="322"/>
      <c r="T424" s="323" t="s">
        <v>29</v>
      </c>
      <c r="U424" s="324"/>
    </row>
    <row r="425" spans="2:21" ht="15" customHeight="1">
      <c r="B425" s="325" t="s">
        <v>34</v>
      </c>
      <c r="C425" s="326"/>
      <c r="D425" s="327"/>
      <c r="E425" s="328"/>
      <c r="F425" s="328">
        <v>886101</v>
      </c>
      <c r="G425" s="328"/>
      <c r="H425" s="328"/>
      <c r="I425" s="329"/>
      <c r="J425" s="327"/>
      <c r="K425" s="328"/>
      <c r="L425" s="328">
        <f>SUM(M395,M409)</f>
        <v>275037.98</v>
      </c>
      <c r="M425" s="328"/>
      <c r="N425" s="328"/>
      <c r="O425" s="329"/>
      <c r="P425" s="327"/>
      <c r="Q425" s="328"/>
      <c r="R425" s="328">
        <f>+S395+S409</f>
        <v>1026143.8300000001</v>
      </c>
      <c r="S425" s="328"/>
      <c r="T425" s="328"/>
      <c r="U425" s="329"/>
    </row>
    <row r="426" spans="2:21" ht="15.75" customHeight="1" thickBot="1">
      <c r="B426" s="303" t="s">
        <v>35</v>
      </c>
      <c r="C426" s="304"/>
      <c r="D426" s="305"/>
      <c r="E426" s="306"/>
      <c r="F426" s="306">
        <v>458826.5</v>
      </c>
      <c r="G426" s="306"/>
      <c r="H426" s="306"/>
      <c r="I426" s="307"/>
      <c r="J426" s="305"/>
      <c r="K426" s="306"/>
      <c r="L426" s="306">
        <f>+M413</f>
        <v>138321.82999999999</v>
      </c>
      <c r="M426" s="306"/>
      <c r="N426" s="306"/>
      <c r="O426" s="307"/>
      <c r="P426" s="305"/>
      <c r="Q426" s="306"/>
      <c r="R426" s="306">
        <f>+S413</f>
        <v>317306.99</v>
      </c>
      <c r="S426" s="306"/>
      <c r="T426" s="306"/>
      <c r="U426" s="307"/>
    </row>
    <row r="427" spans="2:21" ht="15.75" thickBot="1">
      <c r="B427" s="31" t="s">
        <v>22</v>
      </c>
      <c r="C427" s="32"/>
      <c r="D427" s="308"/>
      <c r="E427" s="309"/>
      <c r="F427" s="309">
        <f>SUM(F425:F426)</f>
        <v>1344927.5</v>
      </c>
      <c r="G427" s="309"/>
      <c r="H427" s="309"/>
      <c r="I427" s="310"/>
      <c r="J427" s="308"/>
      <c r="K427" s="309"/>
      <c r="L427" s="309">
        <f>SUM(L425:L426)</f>
        <v>413359.80999999994</v>
      </c>
      <c r="M427" s="309"/>
      <c r="N427" s="309"/>
      <c r="O427" s="310"/>
      <c r="P427" s="308"/>
      <c r="Q427" s="309"/>
      <c r="R427" s="309">
        <f>SUM(R426,R425)</f>
        <v>1343450.82</v>
      </c>
      <c r="S427" s="309"/>
      <c r="T427" s="309"/>
      <c r="U427" s="310"/>
    </row>
    <row r="428" spans="2:21">
      <c r="B428" s="246"/>
      <c r="C428" s="246"/>
      <c r="D428" s="246"/>
      <c r="E428" s="246"/>
      <c r="F428" s="248"/>
      <c r="G428" s="248"/>
      <c r="R428" s="23"/>
      <c r="S428" s="23"/>
      <c r="T428" s="23"/>
      <c r="U428" s="23"/>
    </row>
    <row r="429" spans="2:21" ht="15.75" thickBot="1">
      <c r="B429" s="246"/>
      <c r="C429" s="246"/>
      <c r="D429" s="246"/>
      <c r="E429" s="246"/>
      <c r="F429" s="248"/>
      <c r="G429" s="248"/>
      <c r="H429" s="248"/>
      <c r="I429" s="248"/>
      <c r="J429" s="248"/>
      <c r="K429" s="248"/>
      <c r="L429" s="248"/>
      <c r="M429" s="248"/>
      <c r="N429" s="248"/>
      <c r="O429" s="248"/>
      <c r="P429" s="248"/>
      <c r="Q429" s="248"/>
      <c r="R429" s="23"/>
      <c r="S429" s="23"/>
      <c r="T429" s="23"/>
      <c r="U429" s="23"/>
    </row>
    <row r="430" spans="2:21" ht="15.75" thickBot="1">
      <c r="B430" s="480" t="s">
        <v>36</v>
      </c>
      <c r="C430" s="481"/>
      <c r="D430" s="481"/>
      <c r="E430" s="316"/>
      <c r="F430" s="482"/>
      <c r="G430" s="482"/>
      <c r="H430" s="482"/>
      <c r="I430" s="482"/>
      <c r="J430" s="482"/>
      <c r="K430" s="482"/>
      <c r="L430" s="482"/>
      <c r="M430" s="482"/>
      <c r="N430" s="482"/>
      <c r="O430" s="482"/>
      <c r="P430" s="482"/>
      <c r="Q430" s="482"/>
      <c r="R430" s="482"/>
      <c r="S430" s="482"/>
      <c r="T430" s="482"/>
      <c r="U430" s="482"/>
    </row>
    <row r="431" spans="2:21">
      <c r="B431" s="483"/>
      <c r="C431" s="484"/>
      <c r="D431" s="484"/>
      <c r="E431" s="484"/>
      <c r="F431" s="484"/>
      <c r="G431" s="484"/>
      <c r="H431" s="484"/>
      <c r="I431" s="484"/>
      <c r="J431" s="484"/>
      <c r="K431" s="484"/>
      <c r="L431" s="484"/>
      <c r="M431" s="484"/>
      <c r="N431" s="484"/>
      <c r="O431" s="484"/>
      <c r="P431" s="484"/>
      <c r="Q431" s="484"/>
      <c r="R431" s="484"/>
      <c r="S431" s="484"/>
      <c r="T431" s="484"/>
      <c r="U431" s="485"/>
    </row>
    <row r="432" spans="2:21">
      <c r="B432" s="486"/>
      <c r="C432" s="487"/>
      <c r="D432" s="487"/>
      <c r="E432" s="487"/>
      <c r="F432" s="487"/>
      <c r="G432" s="487"/>
      <c r="H432" s="487"/>
      <c r="I432" s="487"/>
      <c r="J432" s="487"/>
      <c r="K432" s="487"/>
      <c r="L432" s="487"/>
      <c r="M432" s="487"/>
      <c r="N432" s="487"/>
      <c r="O432" s="487"/>
      <c r="P432" s="487"/>
      <c r="Q432" s="487"/>
      <c r="R432" s="487"/>
      <c r="S432" s="487"/>
      <c r="T432" s="487"/>
      <c r="U432" s="488"/>
    </row>
    <row r="433" spans="2:21">
      <c r="B433" s="486"/>
      <c r="C433" s="487"/>
      <c r="D433" s="487"/>
      <c r="E433" s="487"/>
      <c r="F433" s="487"/>
      <c r="G433" s="487"/>
      <c r="H433" s="487"/>
      <c r="I433" s="487"/>
      <c r="J433" s="487"/>
      <c r="K433" s="487"/>
      <c r="L433" s="487"/>
      <c r="M433" s="487"/>
      <c r="N433" s="487"/>
      <c r="O433" s="487"/>
      <c r="P433" s="487"/>
      <c r="Q433" s="487"/>
      <c r="R433" s="487"/>
      <c r="S433" s="487"/>
      <c r="T433" s="487"/>
      <c r="U433" s="488"/>
    </row>
    <row r="434" spans="2:21">
      <c r="B434" s="486"/>
      <c r="C434" s="487"/>
      <c r="D434" s="487"/>
      <c r="E434" s="487"/>
      <c r="F434" s="487"/>
      <c r="G434" s="487"/>
      <c r="H434" s="487"/>
      <c r="I434" s="487"/>
      <c r="J434" s="487"/>
      <c r="K434" s="487"/>
      <c r="L434" s="487"/>
      <c r="M434" s="487"/>
      <c r="N434" s="487"/>
      <c r="O434" s="487"/>
      <c r="P434" s="487"/>
      <c r="Q434" s="487"/>
      <c r="R434" s="487"/>
      <c r="S434" s="487"/>
      <c r="T434" s="487"/>
      <c r="U434" s="488"/>
    </row>
    <row r="435" spans="2:21">
      <c r="B435" s="486"/>
      <c r="C435" s="487"/>
      <c r="D435" s="487"/>
      <c r="E435" s="487"/>
      <c r="F435" s="487"/>
      <c r="G435" s="487"/>
      <c r="H435" s="487"/>
      <c r="I435" s="487"/>
      <c r="J435" s="487"/>
      <c r="K435" s="487"/>
      <c r="L435" s="487"/>
      <c r="M435" s="487"/>
      <c r="N435" s="487"/>
      <c r="O435" s="487"/>
      <c r="P435" s="487"/>
      <c r="Q435" s="487"/>
      <c r="R435" s="487"/>
      <c r="S435" s="487"/>
      <c r="T435" s="487"/>
      <c r="U435" s="488"/>
    </row>
    <row r="436" spans="2:21">
      <c r="B436" s="486"/>
      <c r="C436" s="487"/>
      <c r="D436" s="487"/>
      <c r="E436" s="487"/>
      <c r="F436" s="487"/>
      <c r="G436" s="487"/>
      <c r="H436" s="487"/>
      <c r="I436" s="487"/>
      <c r="J436" s="487"/>
      <c r="K436" s="487"/>
      <c r="L436" s="487"/>
      <c r="M436" s="487"/>
      <c r="N436" s="487"/>
      <c r="O436" s="487"/>
      <c r="P436" s="487"/>
      <c r="Q436" s="487"/>
      <c r="R436" s="487"/>
      <c r="S436" s="487"/>
      <c r="T436" s="487"/>
      <c r="U436" s="488"/>
    </row>
    <row r="437" spans="2:21" ht="15.75" thickBot="1">
      <c r="B437" s="489"/>
      <c r="C437" s="490"/>
      <c r="D437" s="490"/>
      <c r="E437" s="490"/>
      <c r="F437" s="490"/>
      <c r="G437" s="490"/>
      <c r="H437" s="490"/>
      <c r="I437" s="490"/>
      <c r="J437" s="490"/>
      <c r="K437" s="490"/>
      <c r="L437" s="490"/>
      <c r="M437" s="490"/>
      <c r="N437" s="490"/>
      <c r="O437" s="490"/>
      <c r="P437" s="490"/>
      <c r="Q437" s="490"/>
      <c r="R437" s="490"/>
      <c r="S437" s="490"/>
      <c r="T437" s="490"/>
      <c r="U437" s="491"/>
    </row>
    <row r="438" spans="2:21">
      <c r="B438" s="23"/>
    </row>
    <row r="440" spans="2:21">
      <c r="H440" s="36"/>
      <c r="I440" s="626" t="s">
        <v>37</v>
      </c>
      <c r="J440" s="626"/>
      <c r="K440" s="626"/>
      <c r="L440" s="626"/>
      <c r="M440" s="626"/>
      <c r="N440" s="626"/>
      <c r="Q440" s="626" t="s">
        <v>38</v>
      </c>
      <c r="R440" s="626"/>
      <c r="S440" s="626"/>
      <c r="T440" s="626"/>
      <c r="U440" s="626"/>
    </row>
    <row r="441" spans="2:21">
      <c r="B441" s="642" t="s">
        <v>39</v>
      </c>
      <c r="C441" s="642"/>
      <c r="D441" s="642"/>
      <c r="E441" s="642"/>
      <c r="F441" s="642"/>
      <c r="G441" s="37"/>
      <c r="H441" s="37"/>
      <c r="I441" s="627"/>
      <c r="J441" s="627"/>
      <c r="K441" s="627"/>
      <c r="L441" s="627"/>
      <c r="M441" s="627"/>
      <c r="N441" s="627"/>
      <c r="O441" s="37"/>
      <c r="P441" s="37"/>
      <c r="Q441" s="629" t="s">
        <v>1</v>
      </c>
      <c r="R441" s="629"/>
      <c r="S441" s="629"/>
      <c r="T441" s="629"/>
      <c r="U441" s="629"/>
    </row>
    <row r="442" spans="2:21">
      <c r="B442" s="629"/>
      <c r="C442" s="629"/>
      <c r="D442" s="629"/>
      <c r="E442" s="629"/>
      <c r="F442" s="629"/>
      <c r="G442" s="247"/>
      <c r="H442" s="247"/>
      <c r="I442" s="627"/>
      <c r="J442" s="627"/>
      <c r="K442" s="627"/>
      <c r="L442" s="627"/>
      <c r="M442" s="627"/>
      <c r="N442" s="627"/>
      <c r="O442" s="247"/>
      <c r="P442" s="247"/>
      <c r="Q442" s="629"/>
      <c r="R442" s="629"/>
      <c r="S442" s="629"/>
      <c r="T442" s="629"/>
      <c r="U442" s="629"/>
    </row>
    <row r="443" spans="2:21">
      <c r="B443" s="629"/>
      <c r="C443" s="629"/>
      <c r="D443" s="629"/>
      <c r="E443" s="629"/>
      <c r="F443" s="629"/>
      <c r="G443" s="247"/>
      <c r="H443" s="247"/>
      <c r="I443" s="627"/>
      <c r="J443" s="627"/>
      <c r="K443" s="627"/>
      <c r="L443" s="627"/>
      <c r="M443" s="627"/>
      <c r="N443" s="627"/>
      <c r="O443" s="247"/>
      <c r="P443" s="247"/>
      <c r="Q443" s="629"/>
      <c r="R443" s="629"/>
      <c r="S443" s="629"/>
      <c r="T443" s="629"/>
      <c r="U443" s="629"/>
    </row>
    <row r="444" spans="2:21">
      <c r="B444" s="629"/>
      <c r="C444" s="629"/>
      <c r="D444" s="629"/>
      <c r="E444" s="629"/>
      <c r="F444" s="629"/>
      <c r="G444" s="247"/>
      <c r="H444" s="247"/>
      <c r="I444" s="627"/>
      <c r="J444" s="627"/>
      <c r="K444" s="627"/>
      <c r="L444" s="627"/>
      <c r="M444" s="627"/>
      <c r="N444" s="627"/>
      <c r="O444" s="247"/>
      <c r="P444" s="247"/>
      <c r="Q444" s="629"/>
      <c r="R444" s="629"/>
      <c r="S444" s="629"/>
      <c r="T444" s="629"/>
      <c r="U444" s="629"/>
    </row>
    <row r="445" spans="2:21" ht="15.75" thickBot="1">
      <c r="B445" s="482"/>
      <c r="C445" s="482"/>
      <c r="D445" s="482"/>
      <c r="E445" s="482"/>
      <c r="F445" s="482"/>
      <c r="I445" s="628"/>
      <c r="J445" s="628"/>
      <c r="K445" s="628"/>
      <c r="L445" s="628"/>
      <c r="M445" s="628"/>
      <c r="N445" s="628"/>
      <c r="Q445" s="482"/>
      <c r="R445" s="482"/>
      <c r="S445" s="482"/>
      <c r="T445" s="482"/>
      <c r="U445" s="482"/>
    </row>
    <row r="446" spans="2:21">
      <c r="B446" s="630" t="s">
        <v>88</v>
      </c>
      <c r="C446" s="630"/>
      <c r="D446" s="630"/>
      <c r="E446" s="630"/>
      <c r="F446" s="630"/>
      <c r="I446" s="630" t="s">
        <v>89</v>
      </c>
      <c r="J446" s="630"/>
      <c r="K446" s="630"/>
      <c r="L446" s="630"/>
      <c r="M446" s="630"/>
      <c r="N446" s="630"/>
      <c r="Q446" s="299" t="s">
        <v>116</v>
      </c>
      <c r="R446" s="299"/>
      <c r="S446" s="299"/>
      <c r="T446" s="299"/>
      <c r="U446" s="299"/>
    </row>
    <row r="447" spans="2:21">
      <c r="B447" s="637" t="s">
        <v>91</v>
      </c>
      <c r="C447" s="637"/>
      <c r="D447" s="637"/>
      <c r="E447" s="637"/>
      <c r="F447" s="637"/>
      <c r="I447" s="632" t="s">
        <v>92</v>
      </c>
      <c r="J447" s="632"/>
      <c r="K447" s="632"/>
      <c r="L447" s="632"/>
      <c r="M447" s="632"/>
      <c r="N447" s="632"/>
      <c r="O447" s="151"/>
      <c r="P447" s="151"/>
      <c r="Q447" s="632" t="s">
        <v>93</v>
      </c>
      <c r="R447" s="632"/>
      <c r="S447" s="632"/>
      <c r="T447" s="632"/>
      <c r="U447" s="632"/>
    </row>
    <row r="448" spans="2:21">
      <c r="B448" s="23"/>
    </row>
    <row r="449" spans="2:21">
      <c r="B449" s="23"/>
      <c r="I449" s="626" t="s">
        <v>41</v>
      </c>
      <c r="J449" s="626"/>
      <c r="K449" s="626"/>
      <c r="L449" s="626"/>
      <c r="M449" s="626"/>
      <c r="N449" s="626"/>
    </row>
    <row r="450" spans="2:21">
      <c r="B450" s="302" t="s">
        <v>118</v>
      </c>
      <c r="C450" s="302"/>
      <c r="D450" s="302"/>
      <c r="E450" s="302"/>
      <c r="F450" s="302"/>
      <c r="I450" s="302" t="s">
        <v>40</v>
      </c>
      <c r="J450" s="302"/>
      <c r="K450" s="302"/>
      <c r="L450" s="302"/>
      <c r="M450" s="302"/>
      <c r="N450" s="302"/>
      <c r="Q450" s="302" t="s">
        <v>42</v>
      </c>
      <c r="R450" s="302"/>
      <c r="S450" s="302"/>
      <c r="T450" s="302"/>
      <c r="U450" s="302"/>
    </row>
    <row r="451" spans="2:21">
      <c r="B451" s="629"/>
      <c r="C451" s="629"/>
      <c r="D451" s="629"/>
      <c r="E451" s="629"/>
      <c r="F451" s="629"/>
      <c r="I451" s="302"/>
      <c r="J451" s="302"/>
      <c r="K451" s="302"/>
      <c r="L451" s="302"/>
      <c r="M451" s="302"/>
      <c r="N451" s="302"/>
      <c r="Q451" s="629"/>
      <c r="R451" s="629"/>
      <c r="S451" s="629"/>
      <c r="T451" s="629"/>
      <c r="U451" s="629"/>
    </row>
    <row r="452" spans="2:21">
      <c r="B452" s="629"/>
      <c r="C452" s="629"/>
      <c r="D452" s="629"/>
      <c r="E452" s="629"/>
      <c r="F452" s="629"/>
      <c r="I452" s="302"/>
      <c r="J452" s="302"/>
      <c r="K452" s="302"/>
      <c r="L452" s="302"/>
      <c r="M452" s="302"/>
      <c r="N452" s="302"/>
      <c r="Q452" s="629"/>
      <c r="R452" s="629"/>
      <c r="S452" s="629"/>
      <c r="T452" s="629"/>
      <c r="U452" s="629"/>
    </row>
    <row r="453" spans="2:21">
      <c r="B453" s="629"/>
      <c r="C453" s="629"/>
      <c r="D453" s="629"/>
      <c r="E453" s="629"/>
      <c r="F453" s="629"/>
      <c r="I453" s="302"/>
      <c r="J453" s="302"/>
      <c r="K453" s="302"/>
      <c r="L453" s="302"/>
      <c r="M453" s="302"/>
      <c r="N453" s="302"/>
      <c r="Q453" s="629"/>
      <c r="R453" s="629"/>
      <c r="S453" s="629"/>
      <c r="T453" s="629"/>
      <c r="U453" s="629"/>
    </row>
    <row r="454" spans="2:21" ht="15.75" thickBot="1">
      <c r="B454" s="482"/>
      <c r="C454" s="482"/>
      <c r="D454" s="482"/>
      <c r="E454" s="482"/>
      <c r="F454" s="482"/>
      <c r="G454" s="38"/>
      <c r="H454" s="38"/>
      <c r="I454" s="633"/>
      <c r="J454" s="633"/>
      <c r="K454" s="633"/>
      <c r="L454" s="633"/>
      <c r="M454" s="633"/>
      <c r="N454" s="633"/>
      <c r="O454" s="38"/>
      <c r="P454" s="38"/>
      <c r="Q454" s="482"/>
      <c r="R454" s="482"/>
      <c r="S454" s="482"/>
      <c r="T454" s="482"/>
      <c r="U454" s="482"/>
    </row>
    <row r="455" spans="2:21">
      <c r="B455" s="630" t="s">
        <v>94</v>
      </c>
      <c r="C455" s="630"/>
      <c r="D455" s="630"/>
      <c r="E455" s="630"/>
      <c r="F455" s="630"/>
      <c r="G455" s="152"/>
      <c r="H455" s="152"/>
      <c r="I455" s="630" t="s">
        <v>95</v>
      </c>
      <c r="J455" s="630"/>
      <c r="K455" s="630"/>
      <c r="L455" s="630"/>
      <c r="M455" s="630"/>
      <c r="N455" s="630"/>
      <c r="O455" s="38"/>
      <c r="P455" s="38"/>
      <c r="Q455" s="630" t="s">
        <v>96</v>
      </c>
      <c r="R455" s="630"/>
      <c r="S455" s="630"/>
      <c r="T455" s="630"/>
      <c r="U455" s="630"/>
    </row>
    <row r="456" spans="2:21" ht="34.5" customHeight="1">
      <c r="B456" s="685" t="s">
        <v>97</v>
      </c>
      <c r="C456" s="685"/>
      <c r="D456" s="685"/>
      <c r="E456" s="685"/>
      <c r="F456" s="685"/>
      <c r="I456" s="686" t="s">
        <v>98</v>
      </c>
      <c r="J456" s="686"/>
      <c r="K456" s="686"/>
      <c r="L456" s="686"/>
      <c r="M456" s="686"/>
      <c r="N456" s="686"/>
      <c r="Q456" s="686" t="s">
        <v>99</v>
      </c>
      <c r="R456" s="686"/>
      <c r="S456" s="686"/>
      <c r="T456" s="686"/>
      <c r="U456" s="686"/>
    </row>
  </sheetData>
  <sheetProtection selectLockedCells="1" selectUnlockedCells="1"/>
  <mergeCells count="1076">
    <mergeCell ref="B97:F100"/>
    <mergeCell ref="B101:F101"/>
    <mergeCell ref="B102:F102"/>
    <mergeCell ref="B105:F105"/>
    <mergeCell ref="B106:F109"/>
    <mergeCell ref="B110:F110"/>
    <mergeCell ref="B111:F111"/>
    <mergeCell ref="I110:N110"/>
    <mergeCell ref="B346:F346"/>
    <mergeCell ref="I346:N346"/>
    <mergeCell ref="Q346:U346"/>
    <mergeCell ref="Q227:U227"/>
    <mergeCell ref="B228:F228"/>
    <mergeCell ref="I228:N228"/>
    <mergeCell ref="Q228:U228"/>
    <mergeCell ref="I330:N330"/>
    <mergeCell ref="Q330:U330"/>
    <mergeCell ref="B331:F331"/>
    <mergeCell ref="I331:N335"/>
    <mergeCell ref="Q331:U335"/>
    <mergeCell ref="B332:F335"/>
    <mergeCell ref="B336:F336"/>
    <mergeCell ref="I336:N336"/>
    <mergeCell ref="Q336:U336"/>
    <mergeCell ref="B337:F337"/>
    <mergeCell ref="I337:N337"/>
    <mergeCell ref="R265:T265"/>
    <mergeCell ref="R264:T264"/>
    <mergeCell ref="R263:T263"/>
    <mergeCell ref="R260:T261"/>
    <mergeCell ref="R275:T275"/>
    <mergeCell ref="R274:T274"/>
    <mergeCell ref="R269:T269"/>
    <mergeCell ref="R268:T268"/>
    <mergeCell ref="R267:T267"/>
    <mergeCell ref="R266:T266"/>
    <mergeCell ref="P195:U195"/>
    <mergeCell ref="R233:U233"/>
    <mergeCell ref="Q212:U212"/>
    <mergeCell ref="R197:S197"/>
    <mergeCell ref="R159:T159"/>
    <mergeCell ref="R156:T156"/>
    <mergeCell ref="R154:T154"/>
    <mergeCell ref="E272:F272"/>
    <mergeCell ref="G272:H272"/>
    <mergeCell ref="I272:K272"/>
    <mergeCell ref="L272:N272"/>
    <mergeCell ref="O272:Q272"/>
    <mergeCell ref="Q102:U102"/>
    <mergeCell ref="Q105:U105"/>
    <mergeCell ref="Q106:U109"/>
    <mergeCell ref="Q110:U110"/>
    <mergeCell ref="Q111:U111"/>
    <mergeCell ref="I111:N111"/>
    <mergeCell ref="B131:F131"/>
    <mergeCell ref="G131:U131"/>
    <mergeCell ref="B132:F132"/>
    <mergeCell ref="G132:U132"/>
    <mergeCell ref="R149:T149"/>
    <mergeCell ref="R148:T148"/>
    <mergeCell ref="R147:T147"/>
    <mergeCell ref="E263:F263"/>
    <mergeCell ref="G263:H263"/>
    <mergeCell ref="B267:D267"/>
    <mergeCell ref="G303:H303"/>
    <mergeCell ref="B303:F303"/>
    <mergeCell ref="I212:N212"/>
    <mergeCell ref="B312:U312"/>
    <mergeCell ref="B313:C314"/>
    <mergeCell ref="D313:I313"/>
    <mergeCell ref="J313:O313"/>
    <mergeCell ref="D314:E314"/>
    <mergeCell ref="F314:G314"/>
    <mergeCell ref="H314:I314"/>
    <mergeCell ref="J314:K314"/>
    <mergeCell ref="L314:M314"/>
    <mergeCell ref="N314:O314"/>
    <mergeCell ref="P314:Q314"/>
    <mergeCell ref="R314:S314"/>
    <mergeCell ref="T314:U314"/>
    <mergeCell ref="B295:F295"/>
    <mergeCell ref="P313:U313"/>
    <mergeCell ref="G297:H297"/>
    <mergeCell ref="B298:F298"/>
    <mergeCell ref="G295:H295"/>
    <mergeCell ref="B297:F297"/>
    <mergeCell ref="R272:T272"/>
    <mergeCell ref="R271:T271"/>
    <mergeCell ref="R270:T270"/>
    <mergeCell ref="G298:H298"/>
    <mergeCell ref="B299:F299"/>
    <mergeCell ref="G299:H299"/>
    <mergeCell ref="B300:F300"/>
    <mergeCell ref="G300:H300"/>
    <mergeCell ref="B277:D277"/>
    <mergeCell ref="E277:F277"/>
    <mergeCell ref="Q340:U340"/>
    <mergeCell ref="B341:F344"/>
    <mergeCell ref="I341:N344"/>
    <mergeCell ref="Q341:U344"/>
    <mergeCell ref="B345:F345"/>
    <mergeCell ref="D317:E317"/>
    <mergeCell ref="F317:G317"/>
    <mergeCell ref="H317:I317"/>
    <mergeCell ref="J317:K317"/>
    <mergeCell ref="L317:M317"/>
    <mergeCell ref="N317:O317"/>
    <mergeCell ref="P317:Q317"/>
    <mergeCell ref="R317:S317"/>
    <mergeCell ref="T317:U317"/>
    <mergeCell ref="B320:D320"/>
    <mergeCell ref="E320:U320"/>
    <mergeCell ref="B321:U327"/>
    <mergeCell ref="Q337:U337"/>
    <mergeCell ref="I339:N339"/>
    <mergeCell ref="B340:F340"/>
    <mergeCell ref="I340:N340"/>
    <mergeCell ref="I345:N345"/>
    <mergeCell ref="Q345:U345"/>
    <mergeCell ref="G277:H277"/>
    <mergeCell ref="B284:U284"/>
    <mergeCell ref="B285:F285"/>
    <mergeCell ref="G285:H285"/>
    <mergeCell ref="B286:F286"/>
    <mergeCell ref="G286:H286"/>
    <mergeCell ref="B287:F287"/>
    <mergeCell ref="B288:F288"/>
    <mergeCell ref="B289:F289"/>
    <mergeCell ref="B290:F290"/>
    <mergeCell ref="B280:F283"/>
    <mergeCell ref="G280:U280"/>
    <mergeCell ref="G281:H283"/>
    <mergeCell ref="I281:N281"/>
    <mergeCell ref="O281:U281"/>
    <mergeCell ref="U282:U283"/>
    <mergeCell ref="R277:T277"/>
    <mergeCell ref="I282:K282"/>
    <mergeCell ref="L282:N282"/>
    <mergeCell ref="O282:Q282"/>
    <mergeCell ref="R282:T282"/>
    <mergeCell ref="O277:Q277"/>
    <mergeCell ref="G288:H288"/>
    <mergeCell ref="G289:H289"/>
    <mergeCell ref="G290:H290"/>
    <mergeCell ref="I271:K271"/>
    <mergeCell ref="L271:N271"/>
    <mergeCell ref="O271:Q271"/>
    <mergeCell ref="B266:D266"/>
    <mergeCell ref="I270:K270"/>
    <mergeCell ref="L270:N270"/>
    <mergeCell ref="O270:Q270"/>
    <mergeCell ref="E268:F268"/>
    <mergeCell ref="G268:H268"/>
    <mergeCell ref="I268:K268"/>
    <mergeCell ref="L268:N268"/>
    <mergeCell ref="O268:Q268"/>
    <mergeCell ref="B269:D269"/>
    <mergeCell ref="E269:F269"/>
    <mergeCell ref="G269:H269"/>
    <mergeCell ref="I269:K269"/>
    <mergeCell ref="G267:H267"/>
    <mergeCell ref="L269:N269"/>
    <mergeCell ref="O269:Q269"/>
    <mergeCell ref="B270:D270"/>
    <mergeCell ref="E270:F270"/>
    <mergeCell ref="G270:H270"/>
    <mergeCell ref="I267:K267"/>
    <mergeCell ref="E267:F267"/>
    <mergeCell ref="L267:N267"/>
    <mergeCell ref="P316:Q316"/>
    <mergeCell ref="R316:S316"/>
    <mergeCell ref="T316:U316"/>
    <mergeCell ref="G254:H254"/>
    <mergeCell ref="I254:L254"/>
    <mergeCell ref="N254:Q254"/>
    <mergeCell ref="R254:U254"/>
    <mergeCell ref="B262:D262"/>
    <mergeCell ref="E262:F262"/>
    <mergeCell ref="G262:H262"/>
    <mergeCell ref="I262:K262"/>
    <mergeCell ref="L262:N262"/>
    <mergeCell ref="O262:Q262"/>
    <mergeCell ref="R262:T262"/>
    <mergeCell ref="G259:H261"/>
    <mergeCell ref="I259:N259"/>
    <mergeCell ref="O259:U259"/>
    <mergeCell ref="I260:K261"/>
    <mergeCell ref="L260:N261"/>
    <mergeCell ref="O260:Q261"/>
    <mergeCell ref="G255:U255"/>
    <mergeCell ref="B256:F256"/>
    <mergeCell ref="G256:U256"/>
    <mergeCell ref="O267:Q267"/>
    <mergeCell ref="P315:Q315"/>
    <mergeCell ref="R315:S315"/>
    <mergeCell ref="E274:F274"/>
    <mergeCell ref="G274:H274"/>
    <mergeCell ref="I274:K274"/>
    <mergeCell ref="L274:N274"/>
    <mergeCell ref="B271:D271"/>
    <mergeCell ref="E271:F271"/>
    <mergeCell ref="G304:H304"/>
    <mergeCell ref="B307:F307"/>
    <mergeCell ref="G307:H307"/>
    <mergeCell ref="B305:F305"/>
    <mergeCell ref="B306:F306"/>
    <mergeCell ref="G305:H305"/>
    <mergeCell ref="G306:H306"/>
    <mergeCell ref="B315:C315"/>
    <mergeCell ref="D315:E315"/>
    <mergeCell ref="F315:G315"/>
    <mergeCell ref="H315:I315"/>
    <mergeCell ref="J315:K315"/>
    <mergeCell ref="L315:M315"/>
    <mergeCell ref="N315:O315"/>
    <mergeCell ref="D316:E316"/>
    <mergeCell ref="F316:G316"/>
    <mergeCell ref="H316:I316"/>
    <mergeCell ref="J316:K316"/>
    <mergeCell ref="L316:M316"/>
    <mergeCell ref="N316:O316"/>
    <mergeCell ref="D78:E78"/>
    <mergeCell ref="F78:G78"/>
    <mergeCell ref="R153:T153"/>
    <mergeCell ref="R152:T152"/>
    <mergeCell ref="R151:T151"/>
    <mergeCell ref="R150:T150"/>
    <mergeCell ref="R146:T146"/>
    <mergeCell ref="R145:T145"/>
    <mergeCell ref="R144:T144"/>
    <mergeCell ref="Q95:U95"/>
    <mergeCell ref="B278:F278"/>
    <mergeCell ref="G278:N278"/>
    <mergeCell ref="O278:U278"/>
    <mergeCell ref="E265:F265"/>
    <mergeCell ref="G265:H265"/>
    <mergeCell ref="I265:K265"/>
    <mergeCell ref="L265:N265"/>
    <mergeCell ref="O265:Q265"/>
    <mergeCell ref="E266:F266"/>
    <mergeCell ref="G266:H266"/>
    <mergeCell ref="I266:K266"/>
    <mergeCell ref="L266:N266"/>
    <mergeCell ref="O266:Q266"/>
    <mergeCell ref="O274:Q274"/>
    <mergeCell ref="E275:F275"/>
    <mergeCell ref="G275:H275"/>
    <mergeCell ref="I275:K275"/>
    <mergeCell ref="L275:N275"/>
    <mergeCell ref="O275:Q275"/>
    <mergeCell ref="I277:K277"/>
    <mergeCell ref="L277:N277"/>
    <mergeCell ref="T253:U253"/>
    <mergeCell ref="I95:N95"/>
    <mergeCell ref="I96:N100"/>
    <mergeCell ref="I101:N101"/>
    <mergeCell ref="B78:C78"/>
    <mergeCell ref="B79:C79"/>
    <mergeCell ref="D79:E79"/>
    <mergeCell ref="F79:G79"/>
    <mergeCell ref="H79:I79"/>
    <mergeCell ref="J79:K79"/>
    <mergeCell ref="L79:M79"/>
    <mergeCell ref="N79:O79"/>
    <mergeCell ref="B84:U90"/>
    <mergeCell ref="B96:F96"/>
    <mergeCell ref="Q96:U100"/>
    <mergeCell ref="Q101:U101"/>
    <mergeCell ref="P78:Q78"/>
    <mergeCell ref="H78:I78"/>
    <mergeCell ref="J78:K78"/>
    <mergeCell ref="L78:M78"/>
    <mergeCell ref="N78:O78"/>
    <mergeCell ref="R80:S80"/>
    <mergeCell ref="T80:U80"/>
    <mergeCell ref="B83:D83"/>
    <mergeCell ref="E83:U83"/>
    <mergeCell ref="R78:S78"/>
    <mergeCell ref="T78:U78"/>
    <mergeCell ref="P79:Q79"/>
    <mergeCell ref="R79:S79"/>
    <mergeCell ref="T79:U79"/>
    <mergeCell ref="D80:E80"/>
    <mergeCell ref="F80:G80"/>
    <mergeCell ref="H80:I80"/>
    <mergeCell ref="T135:U135"/>
    <mergeCell ref="B136:F136"/>
    <mergeCell ref="G136:H136"/>
    <mergeCell ref="I136:L136"/>
    <mergeCell ref="N136:Q136"/>
    <mergeCell ref="R136:U136"/>
    <mergeCell ref="B137:F137"/>
    <mergeCell ref="G137:U137"/>
    <mergeCell ref="J80:K80"/>
    <mergeCell ref="L80:M80"/>
    <mergeCell ref="N80:O80"/>
    <mergeCell ref="P80:Q80"/>
    <mergeCell ref="G249:U249"/>
    <mergeCell ref="B250:F250"/>
    <mergeCell ref="G250:U250"/>
    <mergeCell ref="B251:F251"/>
    <mergeCell ref="G251:U251"/>
    <mergeCell ref="B138:F138"/>
    <mergeCell ref="G138:U138"/>
    <mergeCell ref="B139:U139"/>
    <mergeCell ref="B140:D143"/>
    <mergeCell ref="E140:F143"/>
    <mergeCell ref="G140:U140"/>
    <mergeCell ref="G141:H143"/>
    <mergeCell ref="I141:N141"/>
    <mergeCell ref="O141:U141"/>
    <mergeCell ref="I142:K143"/>
    <mergeCell ref="L142:N143"/>
    <mergeCell ref="O142:Q143"/>
    <mergeCell ref="R142:T143"/>
    <mergeCell ref="U142:U143"/>
    <mergeCell ref="B144:D144"/>
    <mergeCell ref="B73:F73"/>
    <mergeCell ref="G73:H73"/>
    <mergeCell ref="B75:U75"/>
    <mergeCell ref="D77:E77"/>
    <mergeCell ref="F77:G77"/>
    <mergeCell ref="H77:I77"/>
    <mergeCell ref="J77:K77"/>
    <mergeCell ref="L77:M77"/>
    <mergeCell ref="B76:C77"/>
    <mergeCell ref="D76:I76"/>
    <mergeCell ref="J76:O76"/>
    <mergeCell ref="N77:O77"/>
    <mergeCell ref="P77:Q77"/>
    <mergeCell ref="R77:S77"/>
    <mergeCell ref="T77:U77"/>
    <mergeCell ref="P76:U76"/>
    <mergeCell ref="B252:F252"/>
    <mergeCell ref="G252:U252"/>
    <mergeCell ref="I102:N102"/>
    <mergeCell ref="I104:N104"/>
    <mergeCell ref="I105:N105"/>
    <mergeCell ref="I106:N109"/>
    <mergeCell ref="B127:U127"/>
    <mergeCell ref="B133:F133"/>
    <mergeCell ref="G133:U133"/>
    <mergeCell ref="B134:F134"/>
    <mergeCell ref="G134:U134"/>
    <mergeCell ref="B135:F135"/>
    <mergeCell ref="G135:H135"/>
    <mergeCell ref="I135:L135"/>
    <mergeCell ref="N135:Q135"/>
    <mergeCell ref="R135:S135"/>
    <mergeCell ref="B67:F67"/>
    <mergeCell ref="G67:H67"/>
    <mergeCell ref="B70:F70"/>
    <mergeCell ref="G70:H70"/>
    <mergeCell ref="B63:F63"/>
    <mergeCell ref="G63:H63"/>
    <mergeCell ref="B64:F64"/>
    <mergeCell ref="G64:H64"/>
    <mergeCell ref="B65:F65"/>
    <mergeCell ref="G65:H65"/>
    <mergeCell ref="B68:F68"/>
    <mergeCell ref="B69:F69"/>
    <mergeCell ref="B66:F66"/>
    <mergeCell ref="G66:H66"/>
    <mergeCell ref="B71:F71"/>
    <mergeCell ref="G71:H71"/>
    <mergeCell ref="B72:F72"/>
    <mergeCell ref="G72:H72"/>
    <mergeCell ref="G68:H68"/>
    <mergeCell ref="G69:H69"/>
    <mergeCell ref="B61:F61"/>
    <mergeCell ref="G61:H61"/>
    <mergeCell ref="B62:F62"/>
    <mergeCell ref="G62:H62"/>
    <mergeCell ref="B48:F48"/>
    <mergeCell ref="G48:H48"/>
    <mergeCell ref="B49:F49"/>
    <mergeCell ref="G49:H49"/>
    <mergeCell ref="B59:F59"/>
    <mergeCell ref="G59:H5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R33:T33"/>
    <mergeCell ref="I38:K38"/>
    <mergeCell ref="B33:D33"/>
    <mergeCell ref="E33:F33"/>
    <mergeCell ref="G33:H33"/>
    <mergeCell ref="I33:K33"/>
    <mergeCell ref="L33:N33"/>
    <mergeCell ref="O33:Q33"/>
    <mergeCell ref="B60:F60"/>
    <mergeCell ref="G60:H60"/>
    <mergeCell ref="B47:U47"/>
    <mergeCell ref="I45:K45"/>
    <mergeCell ref="L45:N45"/>
    <mergeCell ref="O45:Q45"/>
    <mergeCell ref="R45:T45"/>
    <mergeCell ref="B43:F46"/>
    <mergeCell ref="G43:U43"/>
    <mergeCell ref="G44:H46"/>
    <mergeCell ref="I44:N44"/>
    <mergeCell ref="O44:U44"/>
    <mergeCell ref="U45:U46"/>
    <mergeCell ref="B34:D34"/>
    <mergeCell ref="E35:F35"/>
    <mergeCell ref="G35:H35"/>
    <mergeCell ref="B40:D40"/>
    <mergeCell ref="E40:F40"/>
    <mergeCell ref="G40:H40"/>
    <mergeCell ref="I40:K40"/>
    <mergeCell ref="L40:N40"/>
    <mergeCell ref="O40:Q40"/>
    <mergeCell ref="R40:T40"/>
    <mergeCell ref="G41:N41"/>
    <mergeCell ref="R29:T29"/>
    <mergeCell ref="B30:D30"/>
    <mergeCell ref="E30:F30"/>
    <mergeCell ref="G30:H30"/>
    <mergeCell ref="I30:K30"/>
    <mergeCell ref="L30:N30"/>
    <mergeCell ref="O30:Q30"/>
    <mergeCell ref="R30:T30"/>
    <mergeCell ref="B29:D29"/>
    <mergeCell ref="E29:F29"/>
    <mergeCell ref="G29:H29"/>
    <mergeCell ref="I29:K29"/>
    <mergeCell ref="L29:N29"/>
    <mergeCell ref="O29:Q29"/>
    <mergeCell ref="R31:T31"/>
    <mergeCell ref="B32:D32"/>
    <mergeCell ref="E32:F32"/>
    <mergeCell ref="G32:H32"/>
    <mergeCell ref="I32:K32"/>
    <mergeCell ref="L32:N32"/>
    <mergeCell ref="O32:Q32"/>
    <mergeCell ref="R32:T32"/>
    <mergeCell ref="E31:F31"/>
    <mergeCell ref="G31:H31"/>
    <mergeCell ref="I31:K31"/>
    <mergeCell ref="L31:N31"/>
    <mergeCell ref="O31:Q31"/>
    <mergeCell ref="B26:D26"/>
    <mergeCell ref="E26:F26"/>
    <mergeCell ref="G26:H26"/>
    <mergeCell ref="I26:K26"/>
    <mergeCell ref="L26:N26"/>
    <mergeCell ref="O26:Q26"/>
    <mergeCell ref="R26:T26"/>
    <mergeCell ref="L23:N24"/>
    <mergeCell ref="O23:Q24"/>
    <mergeCell ref="R23:T24"/>
    <mergeCell ref="R27:T27"/>
    <mergeCell ref="E28:F28"/>
    <mergeCell ref="G28:H28"/>
    <mergeCell ref="I28:K28"/>
    <mergeCell ref="L28:N28"/>
    <mergeCell ref="O28:Q28"/>
    <mergeCell ref="R28:T28"/>
    <mergeCell ref="B27:D27"/>
    <mergeCell ref="E27:F27"/>
    <mergeCell ref="G27:H27"/>
    <mergeCell ref="I27:K27"/>
    <mergeCell ref="L27:N27"/>
    <mergeCell ref="O27:Q27"/>
    <mergeCell ref="U23:U24"/>
    <mergeCell ref="B25:D25"/>
    <mergeCell ref="E25:F25"/>
    <mergeCell ref="G25:H25"/>
    <mergeCell ref="I25:K25"/>
    <mergeCell ref="L25:N25"/>
    <mergeCell ref="O25:Q25"/>
    <mergeCell ref="B19:F19"/>
    <mergeCell ref="G19:U19"/>
    <mergeCell ref="B20:U20"/>
    <mergeCell ref="B21:D24"/>
    <mergeCell ref="E21:F24"/>
    <mergeCell ref="G21:U21"/>
    <mergeCell ref="G22:H24"/>
    <mergeCell ref="I22:N22"/>
    <mergeCell ref="O22:U22"/>
    <mergeCell ref="I23:K24"/>
    <mergeCell ref="R25:T25"/>
    <mergeCell ref="B8:U8"/>
    <mergeCell ref="B12:F12"/>
    <mergeCell ref="G12:U12"/>
    <mergeCell ref="B13:F13"/>
    <mergeCell ref="G13:U13"/>
    <mergeCell ref="B14:F14"/>
    <mergeCell ref="G14:U14"/>
    <mergeCell ref="B17:F17"/>
    <mergeCell ref="G17:H17"/>
    <mergeCell ref="I17:L17"/>
    <mergeCell ref="N17:Q17"/>
    <mergeCell ref="R17:U17"/>
    <mergeCell ref="B18:F18"/>
    <mergeCell ref="G18:U18"/>
    <mergeCell ref="B15:F15"/>
    <mergeCell ref="G15:U15"/>
    <mergeCell ref="B16:F16"/>
    <mergeCell ref="G16:H16"/>
    <mergeCell ref="I16:L16"/>
    <mergeCell ref="N16:Q16"/>
    <mergeCell ref="R16:S16"/>
    <mergeCell ref="T16:U16"/>
    <mergeCell ref="O41:U41"/>
    <mergeCell ref="B41:F41"/>
    <mergeCell ref="E34:F34"/>
    <mergeCell ref="G34:H34"/>
    <mergeCell ref="I34:K34"/>
    <mergeCell ref="L34:N34"/>
    <mergeCell ref="O34:Q34"/>
    <mergeCell ref="R34:T34"/>
    <mergeCell ref="L38:N38"/>
    <mergeCell ref="O38:Q38"/>
    <mergeCell ref="R38:T38"/>
    <mergeCell ref="I35:K35"/>
    <mergeCell ref="L35:N35"/>
    <mergeCell ref="O35:Q35"/>
    <mergeCell ref="R35:T35"/>
    <mergeCell ref="E38:F38"/>
    <mergeCell ref="G38:H38"/>
    <mergeCell ref="E37:F37"/>
    <mergeCell ref="G37:H37"/>
    <mergeCell ref="I37:K37"/>
    <mergeCell ref="L37:N37"/>
    <mergeCell ref="O37:Q37"/>
    <mergeCell ref="R37:T37"/>
    <mergeCell ref="B146:D146"/>
    <mergeCell ref="E146:F146"/>
    <mergeCell ref="G146:H146"/>
    <mergeCell ref="I146:K146"/>
    <mergeCell ref="L146:N146"/>
    <mergeCell ref="O146:Q146"/>
    <mergeCell ref="E147:F147"/>
    <mergeCell ref="G147:H147"/>
    <mergeCell ref="I147:K147"/>
    <mergeCell ref="L147:N147"/>
    <mergeCell ref="O147:Q147"/>
    <mergeCell ref="E144:F144"/>
    <mergeCell ref="G144:H144"/>
    <mergeCell ref="I144:K144"/>
    <mergeCell ref="L144:N144"/>
    <mergeCell ref="O144:Q144"/>
    <mergeCell ref="B145:D145"/>
    <mergeCell ref="E145:F145"/>
    <mergeCell ref="G145:H145"/>
    <mergeCell ref="I145:K145"/>
    <mergeCell ref="L145:N145"/>
    <mergeCell ref="O145:Q145"/>
    <mergeCell ref="E150:F150"/>
    <mergeCell ref="G150:H150"/>
    <mergeCell ref="I150:K150"/>
    <mergeCell ref="L150:N150"/>
    <mergeCell ref="O150:Q150"/>
    <mergeCell ref="B151:D151"/>
    <mergeCell ref="E151:F151"/>
    <mergeCell ref="G151:H151"/>
    <mergeCell ref="I151:K151"/>
    <mergeCell ref="L151:N151"/>
    <mergeCell ref="O151:Q151"/>
    <mergeCell ref="B148:D148"/>
    <mergeCell ref="E148:F148"/>
    <mergeCell ref="G148:H148"/>
    <mergeCell ref="I148:K148"/>
    <mergeCell ref="L148:N148"/>
    <mergeCell ref="O148:Q148"/>
    <mergeCell ref="B149:D149"/>
    <mergeCell ref="E149:F149"/>
    <mergeCell ref="G149:H149"/>
    <mergeCell ref="I149:K149"/>
    <mergeCell ref="L149:N149"/>
    <mergeCell ref="O149:Q149"/>
    <mergeCell ref="B159:D159"/>
    <mergeCell ref="B152:D152"/>
    <mergeCell ref="E152:F152"/>
    <mergeCell ref="G152:H152"/>
    <mergeCell ref="I152:K152"/>
    <mergeCell ref="L152:N152"/>
    <mergeCell ref="O152:Q152"/>
    <mergeCell ref="B153:D153"/>
    <mergeCell ref="E153:F153"/>
    <mergeCell ref="G153:H153"/>
    <mergeCell ref="I153:K153"/>
    <mergeCell ref="L153:N153"/>
    <mergeCell ref="O153:Q153"/>
    <mergeCell ref="E154:F154"/>
    <mergeCell ref="G154:H154"/>
    <mergeCell ref="I154:K154"/>
    <mergeCell ref="L154:N154"/>
    <mergeCell ref="O154:Q154"/>
    <mergeCell ref="E156:F156"/>
    <mergeCell ref="G156:H156"/>
    <mergeCell ref="I156:K156"/>
    <mergeCell ref="L156:N156"/>
    <mergeCell ref="E157:F157"/>
    <mergeCell ref="G157:H157"/>
    <mergeCell ref="E159:F159"/>
    <mergeCell ref="G159:H159"/>
    <mergeCell ref="B178:F178"/>
    <mergeCell ref="G178:H178"/>
    <mergeCell ref="B179:F179"/>
    <mergeCell ref="G179:H179"/>
    <mergeCell ref="G174:H174"/>
    <mergeCell ref="G175:H175"/>
    <mergeCell ref="G176:H176"/>
    <mergeCell ref="G177:H177"/>
    <mergeCell ref="B160:F160"/>
    <mergeCell ref="G160:N160"/>
    <mergeCell ref="B162:F165"/>
    <mergeCell ref="G162:U162"/>
    <mergeCell ref="G163:H165"/>
    <mergeCell ref="I163:N163"/>
    <mergeCell ref="O163:U163"/>
    <mergeCell ref="O164:Q164"/>
    <mergeCell ref="R164:T164"/>
    <mergeCell ref="U164:U165"/>
    <mergeCell ref="B169:F169"/>
    <mergeCell ref="B170:F170"/>
    <mergeCell ref="B171:F171"/>
    <mergeCell ref="G169:H169"/>
    <mergeCell ref="G170:H170"/>
    <mergeCell ref="G171:H171"/>
    <mergeCell ref="G172:H172"/>
    <mergeCell ref="G173:H173"/>
    <mergeCell ref="B166:U166"/>
    <mergeCell ref="B167:F167"/>
    <mergeCell ref="G167:H167"/>
    <mergeCell ref="B168:F168"/>
    <mergeCell ref="G168:H168"/>
    <mergeCell ref="O160:U160"/>
    <mergeCell ref="B184:F184"/>
    <mergeCell ref="G184:H184"/>
    <mergeCell ref="B186:F186"/>
    <mergeCell ref="G186:H186"/>
    <mergeCell ref="B189:F189"/>
    <mergeCell ref="G189:H189"/>
    <mergeCell ref="B190:F190"/>
    <mergeCell ref="G190:H190"/>
    <mergeCell ref="G187:H187"/>
    <mergeCell ref="G188:H188"/>
    <mergeCell ref="B185:F185"/>
    <mergeCell ref="G185:H185"/>
    <mergeCell ref="B187:F187"/>
    <mergeCell ref="B188:F188"/>
    <mergeCell ref="B180:F180"/>
    <mergeCell ref="G180:H180"/>
    <mergeCell ref="B181:F181"/>
    <mergeCell ref="G181:H181"/>
    <mergeCell ref="B182:F182"/>
    <mergeCell ref="G182:H182"/>
    <mergeCell ref="B183:F183"/>
    <mergeCell ref="G183:H183"/>
    <mergeCell ref="F199:G199"/>
    <mergeCell ref="B191:F191"/>
    <mergeCell ref="G191:H191"/>
    <mergeCell ref="B192:F192"/>
    <mergeCell ref="G192:H192"/>
    <mergeCell ref="B194:U194"/>
    <mergeCell ref="B195:C196"/>
    <mergeCell ref="D195:I195"/>
    <mergeCell ref="J195:O195"/>
    <mergeCell ref="D196:E196"/>
    <mergeCell ref="F196:G196"/>
    <mergeCell ref="H196:I196"/>
    <mergeCell ref="J196:K196"/>
    <mergeCell ref="L196:M196"/>
    <mergeCell ref="N196:O196"/>
    <mergeCell ref="P196:Q196"/>
    <mergeCell ref="R196:S196"/>
    <mergeCell ref="T196:U196"/>
    <mergeCell ref="R198:S198"/>
    <mergeCell ref="H199:I199"/>
    <mergeCell ref="J199:K199"/>
    <mergeCell ref="L199:M199"/>
    <mergeCell ref="N199:O199"/>
    <mergeCell ref="P199:Q199"/>
    <mergeCell ref="R199:S199"/>
    <mergeCell ref="T199:U199"/>
    <mergeCell ref="B197:C197"/>
    <mergeCell ref="D197:E197"/>
    <mergeCell ref="F197:G197"/>
    <mergeCell ref="H197:I197"/>
    <mergeCell ref="J197:K197"/>
    <mergeCell ref="L197:M197"/>
    <mergeCell ref="B172:F172"/>
    <mergeCell ref="I164:K164"/>
    <mergeCell ref="L164:N164"/>
    <mergeCell ref="O156:Q156"/>
    <mergeCell ref="I157:K157"/>
    <mergeCell ref="L157:N157"/>
    <mergeCell ref="O157:Q157"/>
    <mergeCell ref="I159:K159"/>
    <mergeCell ref="L159:N159"/>
    <mergeCell ref="O159:Q159"/>
    <mergeCell ref="R157:T157"/>
    <mergeCell ref="B202:D202"/>
    <mergeCell ref="E202:U202"/>
    <mergeCell ref="B203:U209"/>
    <mergeCell ref="B213:F213"/>
    <mergeCell ref="I213:N217"/>
    <mergeCell ref="Q213:U217"/>
    <mergeCell ref="B214:F217"/>
    <mergeCell ref="B173:F173"/>
    <mergeCell ref="B174:F174"/>
    <mergeCell ref="B175:F175"/>
    <mergeCell ref="B176:F176"/>
    <mergeCell ref="B177:F177"/>
    <mergeCell ref="T197:U197"/>
    <mergeCell ref="B198:C198"/>
    <mergeCell ref="D198:E198"/>
    <mergeCell ref="F198:G198"/>
    <mergeCell ref="H198:I198"/>
    <mergeCell ref="J198:K198"/>
    <mergeCell ref="L198:M198"/>
    <mergeCell ref="N198:O198"/>
    <mergeCell ref="P198:Q198"/>
    <mergeCell ref="E264:F264"/>
    <mergeCell ref="G291:H291"/>
    <mergeCell ref="G292:H292"/>
    <mergeCell ref="G293:H293"/>
    <mergeCell ref="G287:H287"/>
    <mergeCell ref="B218:F218"/>
    <mergeCell ref="I218:N218"/>
    <mergeCell ref="Q218:U218"/>
    <mergeCell ref="B219:F219"/>
    <mergeCell ref="I219:N219"/>
    <mergeCell ref="Q219:U219"/>
    <mergeCell ref="G264:H264"/>
    <mergeCell ref="I264:K264"/>
    <mergeCell ref="L264:N264"/>
    <mergeCell ref="O264:Q264"/>
    <mergeCell ref="B258:D261"/>
    <mergeCell ref="E258:F261"/>
    <mergeCell ref="G258:U258"/>
    <mergeCell ref="I263:K263"/>
    <mergeCell ref="L263:N263"/>
    <mergeCell ref="O263:Q263"/>
    <mergeCell ref="B255:F255"/>
    <mergeCell ref="B245:U245"/>
    <mergeCell ref="B249:F249"/>
    <mergeCell ref="B253:F253"/>
    <mergeCell ref="G253:H253"/>
    <mergeCell ref="I253:L253"/>
    <mergeCell ref="N253:Q253"/>
    <mergeCell ref="R253:S253"/>
    <mergeCell ref="B263:D263"/>
    <mergeCell ref="B254:F254"/>
    <mergeCell ref="G271:H271"/>
    <mergeCell ref="G360:U360"/>
    <mergeCell ref="B361:F361"/>
    <mergeCell ref="G361:U361"/>
    <mergeCell ref="B362:F362"/>
    <mergeCell ref="G362:U362"/>
    <mergeCell ref="N197:O197"/>
    <mergeCell ref="P197:Q197"/>
    <mergeCell ref="T198:U198"/>
    <mergeCell ref="D199:E199"/>
    <mergeCell ref="B316:C316"/>
    <mergeCell ref="I221:N221"/>
    <mergeCell ref="B222:F222"/>
    <mergeCell ref="I222:N222"/>
    <mergeCell ref="Q222:U222"/>
    <mergeCell ref="B223:F226"/>
    <mergeCell ref="I223:N226"/>
    <mergeCell ref="Q223:U226"/>
    <mergeCell ref="B227:F227"/>
    <mergeCell ref="I227:N227"/>
    <mergeCell ref="G294:H294"/>
    <mergeCell ref="G296:H296"/>
    <mergeCell ref="B294:F294"/>
    <mergeCell ref="B296:F296"/>
    <mergeCell ref="B301:F301"/>
    <mergeCell ref="G301:H301"/>
    <mergeCell ref="B291:F291"/>
    <mergeCell ref="B292:F292"/>
    <mergeCell ref="B293:F293"/>
    <mergeCell ref="J233:O233"/>
    <mergeCell ref="B257:U257"/>
    <mergeCell ref="U260:U261"/>
    <mergeCell ref="B264:D264"/>
    <mergeCell ref="T315:U315"/>
    <mergeCell ref="B308:F308"/>
    <mergeCell ref="G308:H308"/>
    <mergeCell ref="B309:F309"/>
    <mergeCell ref="G309:H309"/>
    <mergeCell ref="B310:F310"/>
    <mergeCell ref="G310:H310"/>
    <mergeCell ref="B302:F302"/>
    <mergeCell ref="G302:H302"/>
    <mergeCell ref="B304:F304"/>
    <mergeCell ref="B372:D372"/>
    <mergeCell ref="E372:F372"/>
    <mergeCell ref="G372:H372"/>
    <mergeCell ref="I372:K372"/>
    <mergeCell ref="L372:N372"/>
    <mergeCell ref="O372:Q372"/>
    <mergeCell ref="R372:T372"/>
    <mergeCell ref="B363:F363"/>
    <mergeCell ref="G363:H363"/>
    <mergeCell ref="I363:L363"/>
    <mergeCell ref="N363:Q363"/>
    <mergeCell ref="R363:S363"/>
    <mergeCell ref="T363:U363"/>
    <mergeCell ref="B364:F364"/>
    <mergeCell ref="G364:H364"/>
    <mergeCell ref="I364:L364"/>
    <mergeCell ref="N364:Q364"/>
    <mergeCell ref="R364:U364"/>
    <mergeCell ref="B355:U355"/>
    <mergeCell ref="B359:F359"/>
    <mergeCell ref="G359:U359"/>
    <mergeCell ref="B360:F360"/>
    <mergeCell ref="B373:D373"/>
    <mergeCell ref="E373:F373"/>
    <mergeCell ref="G373:H373"/>
    <mergeCell ref="I373:K373"/>
    <mergeCell ref="L373:N373"/>
    <mergeCell ref="O373:Q373"/>
    <mergeCell ref="R373:T373"/>
    <mergeCell ref="B365:F365"/>
    <mergeCell ref="G365:U365"/>
    <mergeCell ref="B366:F366"/>
    <mergeCell ref="G366:U366"/>
    <mergeCell ref="B367:U367"/>
    <mergeCell ref="B368:D371"/>
    <mergeCell ref="E368:F371"/>
    <mergeCell ref="G368:U368"/>
    <mergeCell ref="G369:H371"/>
    <mergeCell ref="I369:N369"/>
    <mergeCell ref="O369:U369"/>
    <mergeCell ref="I370:K371"/>
    <mergeCell ref="L370:N371"/>
    <mergeCell ref="O370:Q371"/>
    <mergeCell ref="R370:T371"/>
    <mergeCell ref="U370:U371"/>
    <mergeCell ref="B376:D376"/>
    <mergeCell ref="E376:F376"/>
    <mergeCell ref="G376:H376"/>
    <mergeCell ref="I376:K376"/>
    <mergeCell ref="L376:N376"/>
    <mergeCell ref="O376:Q376"/>
    <mergeCell ref="R376:T376"/>
    <mergeCell ref="B377:D377"/>
    <mergeCell ref="E377:F377"/>
    <mergeCell ref="G377:H377"/>
    <mergeCell ref="I377:K377"/>
    <mergeCell ref="L377:N377"/>
    <mergeCell ref="O377:Q377"/>
    <mergeCell ref="R377:T377"/>
    <mergeCell ref="B374:D374"/>
    <mergeCell ref="E374:F374"/>
    <mergeCell ref="G374:H374"/>
    <mergeCell ref="I374:K374"/>
    <mergeCell ref="L374:N374"/>
    <mergeCell ref="O374:Q374"/>
    <mergeCell ref="R374:T374"/>
    <mergeCell ref="E375:F375"/>
    <mergeCell ref="G375:H375"/>
    <mergeCell ref="I375:K375"/>
    <mergeCell ref="L375:N375"/>
    <mergeCell ref="O375:Q375"/>
    <mergeCell ref="R375:T375"/>
    <mergeCell ref="B380:D380"/>
    <mergeCell ref="E380:F380"/>
    <mergeCell ref="G380:H380"/>
    <mergeCell ref="I380:K380"/>
    <mergeCell ref="L380:N380"/>
    <mergeCell ref="O380:Q380"/>
    <mergeCell ref="R380:T380"/>
    <mergeCell ref="B381:D381"/>
    <mergeCell ref="E381:F381"/>
    <mergeCell ref="G381:H381"/>
    <mergeCell ref="I381:K381"/>
    <mergeCell ref="L381:N381"/>
    <mergeCell ref="O381:Q381"/>
    <mergeCell ref="R381:T381"/>
    <mergeCell ref="E378:F378"/>
    <mergeCell ref="G378:H378"/>
    <mergeCell ref="I378:K378"/>
    <mergeCell ref="L378:N378"/>
    <mergeCell ref="O378:Q378"/>
    <mergeCell ref="R378:T378"/>
    <mergeCell ref="B379:D379"/>
    <mergeCell ref="E379:F379"/>
    <mergeCell ref="G379:H379"/>
    <mergeCell ref="I379:K379"/>
    <mergeCell ref="L379:N379"/>
    <mergeCell ref="O379:Q379"/>
    <mergeCell ref="R379:T379"/>
    <mergeCell ref="E385:F385"/>
    <mergeCell ref="G385:H385"/>
    <mergeCell ref="I385:K385"/>
    <mergeCell ref="L385:N385"/>
    <mergeCell ref="O385:Q385"/>
    <mergeCell ref="R385:T385"/>
    <mergeCell ref="B387:D387"/>
    <mergeCell ref="E387:F387"/>
    <mergeCell ref="G387:H387"/>
    <mergeCell ref="I387:K387"/>
    <mergeCell ref="L387:N387"/>
    <mergeCell ref="O387:Q387"/>
    <mergeCell ref="R387:T387"/>
    <mergeCell ref="E382:F382"/>
    <mergeCell ref="G382:H382"/>
    <mergeCell ref="I382:K382"/>
    <mergeCell ref="L382:N382"/>
    <mergeCell ref="O382:Q382"/>
    <mergeCell ref="R382:T382"/>
    <mergeCell ref="E384:F384"/>
    <mergeCell ref="G384:H384"/>
    <mergeCell ref="I384:K384"/>
    <mergeCell ref="L384:N384"/>
    <mergeCell ref="O384:Q384"/>
    <mergeCell ref="R384:T384"/>
    <mergeCell ref="G383:H383"/>
    <mergeCell ref="G386:H386"/>
    <mergeCell ref="I383:K383"/>
    <mergeCell ref="I386:K386"/>
    <mergeCell ref="L383:N383"/>
    <mergeCell ref="L386:N386"/>
    <mergeCell ref="O383:Q383"/>
    <mergeCell ref="B394:U394"/>
    <mergeCell ref="B395:F395"/>
    <mergeCell ref="G395:H395"/>
    <mergeCell ref="B396:F396"/>
    <mergeCell ref="G396:H396"/>
    <mergeCell ref="B397:F397"/>
    <mergeCell ref="G397:H397"/>
    <mergeCell ref="B398:F398"/>
    <mergeCell ref="G398:H398"/>
    <mergeCell ref="B388:F388"/>
    <mergeCell ref="G388:N388"/>
    <mergeCell ref="O388:U388"/>
    <mergeCell ref="B390:F393"/>
    <mergeCell ref="G390:U390"/>
    <mergeCell ref="G391:H393"/>
    <mergeCell ref="I391:N391"/>
    <mergeCell ref="O391:U391"/>
    <mergeCell ref="I392:K392"/>
    <mergeCell ref="L392:N392"/>
    <mergeCell ref="O392:Q392"/>
    <mergeCell ref="R392:T392"/>
    <mergeCell ref="U392:U393"/>
    <mergeCell ref="B404:F404"/>
    <mergeCell ref="G404:H404"/>
    <mergeCell ref="B405:F405"/>
    <mergeCell ref="G405:H405"/>
    <mergeCell ref="B406:F406"/>
    <mergeCell ref="G406:H406"/>
    <mergeCell ref="B407:F407"/>
    <mergeCell ref="G407:H407"/>
    <mergeCell ref="B408:F408"/>
    <mergeCell ref="G408:H408"/>
    <mergeCell ref="B399:F399"/>
    <mergeCell ref="G399:H399"/>
    <mergeCell ref="B400:F400"/>
    <mergeCell ref="G400:H400"/>
    <mergeCell ref="B401:F401"/>
    <mergeCell ref="G401:H401"/>
    <mergeCell ref="B402:F402"/>
    <mergeCell ref="G402:H402"/>
    <mergeCell ref="B403:F403"/>
    <mergeCell ref="G403:H403"/>
    <mergeCell ref="B414:F414"/>
    <mergeCell ref="G414:H414"/>
    <mergeCell ref="B415:F415"/>
    <mergeCell ref="G415:H415"/>
    <mergeCell ref="B416:F416"/>
    <mergeCell ref="G416:H416"/>
    <mergeCell ref="B417:F417"/>
    <mergeCell ref="G417:H417"/>
    <mergeCell ref="B418:F418"/>
    <mergeCell ref="G418:H418"/>
    <mergeCell ref="B409:F409"/>
    <mergeCell ref="G409:H409"/>
    <mergeCell ref="B410:F410"/>
    <mergeCell ref="G410:H410"/>
    <mergeCell ref="B411:F411"/>
    <mergeCell ref="G411:H411"/>
    <mergeCell ref="B412:F412"/>
    <mergeCell ref="G412:H412"/>
    <mergeCell ref="B413:F413"/>
    <mergeCell ref="G413:H413"/>
    <mergeCell ref="B419:F419"/>
    <mergeCell ref="G419:H419"/>
    <mergeCell ref="B420:F420"/>
    <mergeCell ref="G420:H420"/>
    <mergeCell ref="B422:U422"/>
    <mergeCell ref="B423:C424"/>
    <mergeCell ref="D423:I423"/>
    <mergeCell ref="J423:O423"/>
    <mergeCell ref="D424:E424"/>
    <mergeCell ref="F424:G424"/>
    <mergeCell ref="H424:I424"/>
    <mergeCell ref="J424:K424"/>
    <mergeCell ref="L424:M424"/>
    <mergeCell ref="N424:O424"/>
    <mergeCell ref="P424:Q424"/>
    <mergeCell ref="R424:S424"/>
    <mergeCell ref="T424:U424"/>
    <mergeCell ref="P423:T423"/>
    <mergeCell ref="F427:G427"/>
    <mergeCell ref="H427:I427"/>
    <mergeCell ref="J427:K427"/>
    <mergeCell ref="L427:M427"/>
    <mergeCell ref="N427:O427"/>
    <mergeCell ref="P427:Q427"/>
    <mergeCell ref="R427:S427"/>
    <mergeCell ref="T427:U427"/>
    <mergeCell ref="T425:U425"/>
    <mergeCell ref="B426:C426"/>
    <mergeCell ref="D426:E426"/>
    <mergeCell ref="F426:G426"/>
    <mergeCell ref="H426:I426"/>
    <mergeCell ref="J426:K426"/>
    <mergeCell ref="L426:M426"/>
    <mergeCell ref="N426:O426"/>
    <mergeCell ref="P426:Q426"/>
    <mergeCell ref="R426:S426"/>
    <mergeCell ref="T426:U426"/>
    <mergeCell ref="B425:C425"/>
    <mergeCell ref="D425:E425"/>
    <mergeCell ref="F425:G425"/>
    <mergeCell ref="H425:I425"/>
    <mergeCell ref="J425:K425"/>
    <mergeCell ref="L425:M425"/>
    <mergeCell ref="N425:O425"/>
    <mergeCell ref="P425:Q425"/>
    <mergeCell ref="R425:S425"/>
    <mergeCell ref="O386:Q386"/>
    <mergeCell ref="R383:T383"/>
    <mergeCell ref="R386:T386"/>
    <mergeCell ref="B451:F454"/>
    <mergeCell ref="I451:N454"/>
    <mergeCell ref="Q451:U454"/>
    <mergeCell ref="B455:F455"/>
    <mergeCell ref="I455:N455"/>
    <mergeCell ref="Q455:U455"/>
    <mergeCell ref="B456:F456"/>
    <mergeCell ref="I456:N456"/>
    <mergeCell ref="Q456:U456"/>
    <mergeCell ref="B446:F446"/>
    <mergeCell ref="I446:N446"/>
    <mergeCell ref="Q446:U446"/>
    <mergeCell ref="B447:F447"/>
    <mergeCell ref="I447:N447"/>
    <mergeCell ref="Q447:U447"/>
    <mergeCell ref="I449:N449"/>
    <mergeCell ref="B450:F450"/>
    <mergeCell ref="I450:N450"/>
    <mergeCell ref="Q450:U450"/>
    <mergeCell ref="B430:D430"/>
    <mergeCell ref="E430:U430"/>
    <mergeCell ref="B431:U437"/>
    <mergeCell ref="I440:N440"/>
    <mergeCell ref="Q440:U440"/>
    <mergeCell ref="B441:F441"/>
    <mergeCell ref="I441:N445"/>
    <mergeCell ref="Q441:U445"/>
    <mergeCell ref="B442:F445"/>
    <mergeCell ref="D427:E427"/>
  </mergeCells>
  <printOptions horizontalCentered="1" verticalCentered="1"/>
  <pageMargins left="0" right="0" top="0" bottom="0" header="0.31496062992125984" footer="0.31496062992125984"/>
  <pageSetup scale="53" fitToHeight="0" orientation="landscape" r:id="rId1"/>
  <rowBreaks count="2" manualBreakCount="2">
    <brk id="119" max="20" man="1"/>
    <brk id="23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Mensual_Limpia</vt:lpstr>
      <vt:lpstr>Trimestral_Limpia</vt:lpstr>
      <vt:lpstr>Mensual_Limpia!Área_de_impresión</vt:lpstr>
      <vt:lpstr>Trimestral_Limpia!Área_de_impresión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Nuria Leon Tolentino</dc:creator>
  <cp:lastModifiedBy>Wendy_Cesaveco</cp:lastModifiedBy>
  <cp:lastPrinted>2020-02-05T16:26:27Z</cp:lastPrinted>
  <dcterms:created xsi:type="dcterms:W3CDTF">2019-05-03T23:55:45Z</dcterms:created>
  <dcterms:modified xsi:type="dcterms:W3CDTF">2020-02-05T16:26:35Z</dcterms:modified>
</cp:coreProperties>
</file>